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90" windowWidth="14430" windowHeight="11760"/>
  </bookViews>
  <sheets>
    <sheet name="TO3D" sheetId="12" r:id="rId1"/>
  </sheets>
  <calcPr calcId="145621"/>
</workbook>
</file>

<file path=xl/calcChain.xml><?xml version="1.0" encoding="utf-8"?>
<calcChain xmlns="http://schemas.openxmlformats.org/spreadsheetml/2006/main">
  <c r="Y108" i="12" l="1"/>
  <c r="Z108" i="12" s="1"/>
  <c r="X108" i="12"/>
  <c r="F108" i="12"/>
  <c r="P108" i="12" s="1"/>
  <c r="Q108" i="12" s="1"/>
  <c r="AA108" i="12" s="1"/>
  <c r="AB108" i="12" s="1"/>
  <c r="X107" i="12"/>
  <c r="U107" i="12"/>
  <c r="Y107" i="12" s="1"/>
  <c r="Z107" i="12" s="1"/>
  <c r="P107" i="12"/>
  <c r="Q107" i="12" s="1"/>
  <c r="AA107" i="12" s="1"/>
  <c r="AB107" i="12" s="1"/>
  <c r="F107" i="12"/>
  <c r="X105" i="12"/>
  <c r="Y105" i="12" s="1"/>
  <c r="Z105" i="12" s="1"/>
  <c r="U105" i="12"/>
  <c r="F105" i="12"/>
  <c r="P105" i="12" s="1"/>
  <c r="Q105" i="12" s="1"/>
  <c r="AA105" i="12" s="1"/>
  <c r="AB105" i="12" s="1"/>
  <c r="X104" i="12"/>
  <c r="U104" i="12"/>
  <c r="Y104" i="12" s="1"/>
  <c r="Z104" i="12" s="1"/>
  <c r="P104" i="12"/>
  <c r="Q104" i="12" s="1"/>
  <c r="F104" i="12"/>
  <c r="X102" i="12"/>
  <c r="U102" i="12"/>
  <c r="F102" i="12"/>
  <c r="P102" i="12" s="1"/>
  <c r="Q102" i="12" s="1"/>
  <c r="X101" i="12"/>
  <c r="U101" i="12"/>
  <c r="Y101" i="12" s="1"/>
  <c r="Z101" i="12" s="1"/>
  <c r="P101" i="12"/>
  <c r="Q101" i="12" s="1"/>
  <c r="AA101" i="12" s="1"/>
  <c r="AB101" i="12" s="1"/>
  <c r="F101" i="12"/>
  <c r="X99" i="12"/>
  <c r="U99" i="12"/>
  <c r="F99" i="12"/>
  <c r="P99" i="12" s="1"/>
  <c r="Q99" i="12" s="1"/>
  <c r="X98" i="12"/>
  <c r="U98" i="12"/>
  <c r="Y98" i="12" s="1"/>
  <c r="Z98" i="12" s="1"/>
  <c r="P98" i="12"/>
  <c r="Q98" i="12" s="1"/>
  <c r="F98" i="12"/>
  <c r="X97" i="12"/>
  <c r="U97" i="12"/>
  <c r="F97" i="12"/>
  <c r="P97" i="12" s="1"/>
  <c r="Q97" i="12" s="1"/>
  <c r="X92" i="12"/>
  <c r="U92" i="12"/>
  <c r="Y92" i="12" s="1"/>
  <c r="Z92" i="12" s="1"/>
  <c r="P92" i="12"/>
  <c r="Q92" i="12" s="1"/>
  <c r="AA92" i="12" s="1"/>
  <c r="AB92" i="12" s="1"/>
  <c r="N92" i="12"/>
  <c r="F92" i="12"/>
  <c r="Y91" i="12"/>
  <c r="Z91" i="12" s="1"/>
  <c r="X91" i="12"/>
  <c r="U91" i="12"/>
  <c r="P91" i="12"/>
  <c r="Q91" i="12" s="1"/>
  <c r="AA91" i="12" s="1"/>
  <c r="AB91" i="12" s="1"/>
  <c r="N91" i="12"/>
  <c r="F91" i="12"/>
  <c r="Y89" i="12"/>
  <c r="Z89" i="12" s="1"/>
  <c r="X89" i="12"/>
  <c r="U89" i="12"/>
  <c r="N89" i="12"/>
  <c r="F89" i="12"/>
  <c r="P89" i="12" s="1"/>
  <c r="Q89" i="12" s="1"/>
  <c r="AA89" i="12" s="1"/>
  <c r="AB89" i="12" s="1"/>
  <c r="X88" i="12"/>
  <c r="U88" i="12"/>
  <c r="Y88" i="12" s="1"/>
  <c r="Z88" i="12" s="1"/>
  <c r="N88" i="12"/>
  <c r="F88" i="12"/>
  <c r="P88" i="12" s="1"/>
  <c r="Q88" i="12" s="1"/>
  <c r="X86" i="12"/>
  <c r="U86" i="12"/>
  <c r="Y86" i="12" s="1"/>
  <c r="Z86" i="12" s="1"/>
  <c r="P86" i="12"/>
  <c r="Q86" i="12" s="1"/>
  <c r="AA86" i="12" s="1"/>
  <c r="AB86" i="12" s="1"/>
  <c r="N86" i="12"/>
  <c r="F86" i="12"/>
  <c r="Y85" i="12"/>
  <c r="Z85" i="12" s="1"/>
  <c r="X85" i="12"/>
  <c r="U85" i="12"/>
  <c r="P85" i="12"/>
  <c r="Q85" i="12" s="1"/>
  <c r="AA85" i="12" s="1"/>
  <c r="AB85" i="12" s="1"/>
  <c r="N85" i="12"/>
  <c r="F85" i="12"/>
  <c r="Y83" i="12"/>
  <c r="Z83" i="12" s="1"/>
  <c r="X83" i="12"/>
  <c r="U83" i="12"/>
  <c r="N83" i="12"/>
  <c r="F83" i="12"/>
  <c r="P83" i="12" s="1"/>
  <c r="Q83" i="12" s="1"/>
  <c r="AA83" i="12" s="1"/>
  <c r="AB83" i="12" s="1"/>
  <c r="X82" i="12"/>
  <c r="U82" i="12"/>
  <c r="Y82" i="12" s="1"/>
  <c r="Z82" i="12" s="1"/>
  <c r="N82" i="12"/>
  <c r="F82" i="12"/>
  <c r="P82" i="12" s="1"/>
  <c r="Q82" i="12" s="1"/>
  <c r="X77" i="12"/>
  <c r="U77" i="12"/>
  <c r="Y77" i="12" s="1"/>
  <c r="Z77" i="12" s="1"/>
  <c r="P77" i="12"/>
  <c r="Q77" i="12" s="1"/>
  <c r="AA77" i="12" s="1"/>
  <c r="AB77" i="12" s="1"/>
  <c r="X76" i="12"/>
  <c r="U76" i="12"/>
  <c r="Y76" i="12" s="1"/>
  <c r="Z76" i="12" s="1"/>
  <c r="P76" i="12"/>
  <c r="Q76" i="12" s="1"/>
  <c r="Y74" i="12"/>
  <c r="Z74" i="12" s="1"/>
  <c r="X74" i="12"/>
  <c r="U74" i="12"/>
  <c r="P74" i="12"/>
  <c r="Q74" i="12" s="1"/>
  <c r="AA74" i="12" s="1"/>
  <c r="AB74" i="12" s="1"/>
  <c r="Y73" i="12"/>
  <c r="Z73" i="12" s="1"/>
  <c r="X73" i="12"/>
  <c r="U73" i="12"/>
  <c r="P73" i="12"/>
  <c r="Q73" i="12" s="1"/>
  <c r="AA73" i="12" s="1"/>
  <c r="AB73" i="12" s="1"/>
  <c r="X71" i="12"/>
  <c r="U71" i="12"/>
  <c r="Y71" i="12" s="1"/>
  <c r="Z71" i="12" s="1"/>
  <c r="P71" i="12"/>
  <c r="Q71" i="12" s="1"/>
  <c r="AA71" i="12" s="1"/>
  <c r="AB71" i="12" s="1"/>
  <c r="X70" i="12"/>
  <c r="U70" i="12"/>
  <c r="Y70" i="12" s="1"/>
  <c r="Z70" i="12" s="1"/>
  <c r="P70" i="12"/>
  <c r="Q70" i="12" s="1"/>
  <c r="Y68" i="12"/>
  <c r="Z68" i="12" s="1"/>
  <c r="X68" i="12"/>
  <c r="U68" i="12"/>
  <c r="P68" i="12"/>
  <c r="Q68" i="12" s="1"/>
  <c r="AA68" i="12" s="1"/>
  <c r="AB68" i="12" s="1"/>
  <c r="Y67" i="12"/>
  <c r="Z67" i="12" s="1"/>
  <c r="X67" i="12"/>
  <c r="U67" i="12"/>
  <c r="P67" i="12"/>
  <c r="Q67" i="12" s="1"/>
  <c r="AA67" i="12" s="1"/>
  <c r="AB67" i="12" s="1"/>
  <c r="X56" i="12"/>
  <c r="U56" i="12"/>
  <c r="Y56" i="12" s="1"/>
  <c r="Z56" i="12" s="1"/>
  <c r="P56" i="12"/>
  <c r="Q56" i="12" s="1"/>
  <c r="AA56" i="12" s="1"/>
  <c r="AB56" i="12" s="1"/>
  <c r="X54" i="12"/>
  <c r="U54" i="12"/>
  <c r="Y54" i="12" s="1"/>
  <c r="Z54" i="12" s="1"/>
  <c r="P54" i="12"/>
  <c r="Q54" i="12" s="1"/>
  <c r="AA54" i="12" s="1"/>
  <c r="AB54" i="12" s="1"/>
  <c r="Y53" i="12"/>
  <c r="Z53" i="12" s="1"/>
  <c r="X53" i="12"/>
  <c r="U53" i="12"/>
  <c r="P53" i="12"/>
  <c r="Q53" i="12" s="1"/>
  <c r="AA53" i="12" s="1"/>
  <c r="AB53" i="12" s="1"/>
  <c r="Y51" i="12"/>
  <c r="Z51" i="12" s="1"/>
  <c r="X51" i="12"/>
  <c r="U51" i="12"/>
  <c r="P51" i="12"/>
  <c r="Q51" i="12" s="1"/>
  <c r="AA51" i="12" s="1"/>
  <c r="AB51" i="12" s="1"/>
  <c r="X50" i="12"/>
  <c r="U50" i="12"/>
  <c r="Y50" i="12" s="1"/>
  <c r="Z50" i="12" s="1"/>
  <c r="P50" i="12"/>
  <c r="Q50" i="12" s="1"/>
  <c r="AA50" i="12" s="1"/>
  <c r="AB50" i="12" s="1"/>
  <c r="X42" i="12"/>
  <c r="U42" i="12"/>
  <c r="Y42" i="12" s="1"/>
  <c r="Z42" i="12" s="1"/>
  <c r="P42" i="12"/>
  <c r="Q42" i="12" s="1"/>
  <c r="Y41" i="12"/>
  <c r="Z41" i="12" s="1"/>
  <c r="X41" i="12"/>
  <c r="U41" i="12"/>
  <c r="P41" i="12"/>
  <c r="Q41" i="12" s="1"/>
  <c r="AA41" i="12" s="1"/>
  <c r="AB41" i="12" s="1"/>
  <c r="X39" i="12"/>
  <c r="U39" i="12"/>
  <c r="Q39" i="12"/>
  <c r="P39" i="12"/>
  <c r="X38" i="12"/>
  <c r="Y38" i="12" s="1"/>
  <c r="Z38" i="12" s="1"/>
  <c r="U38" i="12"/>
  <c r="Q38" i="12"/>
  <c r="P38" i="12"/>
  <c r="X36" i="12"/>
  <c r="Y36" i="12" s="1"/>
  <c r="Z36" i="12" s="1"/>
  <c r="U36" i="12"/>
  <c r="Q36" i="12"/>
  <c r="P36" i="12"/>
  <c r="X35" i="12"/>
  <c r="Y35" i="12" s="1"/>
  <c r="Z35" i="12" s="1"/>
  <c r="U35" i="12"/>
  <c r="Q35" i="12"/>
  <c r="N35" i="12"/>
  <c r="P35" i="12" s="1"/>
  <c r="Y29" i="12"/>
  <c r="Z29" i="12" s="1"/>
  <c r="X29" i="12"/>
  <c r="U29" i="12"/>
  <c r="N29" i="12"/>
  <c r="F29" i="12"/>
  <c r="P29" i="12" s="1"/>
  <c r="Q29" i="12" s="1"/>
  <c r="AA29" i="12" s="1"/>
  <c r="AB29" i="12" s="1"/>
  <c r="X28" i="12"/>
  <c r="U28" i="12"/>
  <c r="Y28" i="12" s="1"/>
  <c r="Z28" i="12" s="1"/>
  <c r="N28" i="12"/>
  <c r="F28" i="12"/>
  <c r="P28" i="12" s="1"/>
  <c r="Q28" i="12" s="1"/>
  <c r="X26" i="12"/>
  <c r="U26" i="12"/>
  <c r="Y26" i="12" s="1"/>
  <c r="Z26" i="12" s="1"/>
  <c r="P26" i="12"/>
  <c r="Q26" i="12" s="1"/>
  <c r="N26" i="12"/>
  <c r="F26" i="12"/>
  <c r="Y25" i="12"/>
  <c r="Z25" i="12" s="1"/>
  <c r="X25" i="12"/>
  <c r="U25" i="12"/>
  <c r="P25" i="12"/>
  <c r="Q25" i="12" s="1"/>
  <c r="AA25" i="12" s="1"/>
  <c r="AB25" i="12" s="1"/>
  <c r="N25" i="12"/>
  <c r="F25" i="12"/>
  <c r="Y23" i="12"/>
  <c r="Z23" i="12" s="1"/>
  <c r="X23" i="12"/>
  <c r="U23" i="12"/>
  <c r="N23" i="12"/>
  <c r="F23" i="12"/>
  <c r="P23" i="12" s="1"/>
  <c r="Q23" i="12" s="1"/>
  <c r="AA23" i="12" s="1"/>
  <c r="AB23" i="12" s="1"/>
  <c r="X22" i="12"/>
  <c r="U22" i="12"/>
  <c r="Y22" i="12" s="1"/>
  <c r="Z22" i="12" s="1"/>
  <c r="N22" i="12"/>
  <c r="F22" i="12"/>
  <c r="P22" i="12" s="1"/>
  <c r="Q22" i="12" s="1"/>
  <c r="X20" i="12"/>
  <c r="U20" i="12"/>
  <c r="Y20" i="12" s="1"/>
  <c r="Z20" i="12" s="1"/>
  <c r="P20" i="12"/>
  <c r="Q20" i="12" s="1"/>
  <c r="N20" i="12"/>
  <c r="F20" i="12"/>
  <c r="Y19" i="12"/>
  <c r="Z19" i="12" s="1"/>
  <c r="X19" i="12"/>
  <c r="U19" i="12"/>
  <c r="P19" i="12"/>
  <c r="Q19" i="12" s="1"/>
  <c r="AA19" i="12" s="1"/>
  <c r="AB19" i="12" s="1"/>
  <c r="N19" i="12"/>
  <c r="F19" i="12"/>
  <c r="Y14" i="12"/>
  <c r="Z14" i="12" s="1"/>
  <c r="X14" i="12"/>
  <c r="U14" i="12"/>
  <c r="N14" i="12"/>
  <c r="F14" i="12"/>
  <c r="P14" i="12" s="1"/>
  <c r="Q14" i="12" s="1"/>
  <c r="AA14" i="12" s="1"/>
  <c r="AB14" i="12" s="1"/>
  <c r="X13" i="12"/>
  <c r="U13" i="12"/>
  <c r="Y13" i="12" s="1"/>
  <c r="Z13" i="12" s="1"/>
  <c r="P13" i="12"/>
  <c r="Q13" i="12" s="1"/>
  <c r="N13" i="12"/>
  <c r="Z11" i="12"/>
  <c r="X11" i="12"/>
  <c r="Y11" i="12" s="1"/>
  <c r="U11" i="12"/>
  <c r="N11" i="12"/>
  <c r="P11" i="12" s="1"/>
  <c r="Q11" i="12" s="1"/>
  <c r="AA11" i="12" s="1"/>
  <c r="AB11" i="12" s="1"/>
  <c r="F11" i="12"/>
  <c r="X10" i="12"/>
  <c r="U10" i="12"/>
  <c r="N10" i="12"/>
  <c r="P10" i="12" s="1"/>
  <c r="Q10" i="12" s="1"/>
  <c r="X8" i="12"/>
  <c r="U8" i="12"/>
  <c r="Y8" i="12" s="1"/>
  <c r="Z8" i="12" s="1"/>
  <c r="P8" i="12"/>
  <c r="Q8" i="12" s="1"/>
  <c r="N8" i="12"/>
  <c r="F8" i="12"/>
  <c r="Y7" i="12"/>
  <c r="Z7" i="12" s="1"/>
  <c r="X7" i="12"/>
  <c r="U7" i="12"/>
  <c r="P7" i="12"/>
  <c r="Q7" i="12" s="1"/>
  <c r="AA7" i="12" s="1"/>
  <c r="AB7" i="12" s="1"/>
  <c r="N7" i="12"/>
  <c r="F7" i="12"/>
  <c r="Y5" i="12"/>
  <c r="Z5" i="12" s="1"/>
  <c r="X5" i="12"/>
  <c r="U5" i="12"/>
  <c r="N5" i="12"/>
  <c r="F5" i="12"/>
  <c r="P5" i="12" s="1"/>
  <c r="Q5" i="12" s="1"/>
  <c r="AA5" i="12" s="1"/>
  <c r="AB5" i="12" s="1"/>
  <c r="X4" i="12"/>
  <c r="U4" i="12"/>
  <c r="Y4" i="12" s="1"/>
  <c r="Z4" i="12" s="1"/>
  <c r="N4" i="12"/>
  <c r="F4" i="12"/>
  <c r="P4" i="12" s="1"/>
  <c r="Q4" i="12" s="1"/>
  <c r="AA4" i="12" l="1"/>
  <c r="AB4" i="12" s="1"/>
  <c r="AA22" i="12"/>
  <c r="AB22" i="12" s="1"/>
  <c r="AA28" i="12"/>
  <c r="AB28" i="12" s="1"/>
  <c r="AA8" i="12"/>
  <c r="AB8" i="12" s="1"/>
  <c r="AA13" i="12"/>
  <c r="AB13" i="12" s="1"/>
  <c r="AA20" i="12"/>
  <c r="AB20" i="12" s="1"/>
  <c r="AA26" i="12"/>
  <c r="AB26" i="12" s="1"/>
  <c r="AA42" i="12"/>
  <c r="AB42" i="12" s="1"/>
  <c r="AA70" i="12"/>
  <c r="AB70" i="12" s="1"/>
  <c r="AA82" i="12"/>
  <c r="AB82" i="12" s="1"/>
  <c r="AA88" i="12"/>
  <c r="AB88" i="12" s="1"/>
  <c r="AA97" i="12"/>
  <c r="AB97" i="12" s="1"/>
  <c r="AA98" i="12"/>
  <c r="AB98" i="12" s="1"/>
  <c r="AA76" i="12"/>
  <c r="AB76" i="12" s="1"/>
  <c r="AA104" i="12"/>
  <c r="AB104" i="12" s="1"/>
  <c r="AA38" i="12"/>
  <c r="AB38" i="12" s="1"/>
  <c r="AA36" i="12"/>
  <c r="AB36" i="12" s="1"/>
  <c r="AA39" i="12"/>
  <c r="Y10" i="12"/>
  <c r="Z10" i="12" s="1"/>
  <c r="AA10" i="12" s="1"/>
  <c r="AB10" i="12" s="1"/>
  <c r="Y39" i="12"/>
  <c r="Z39" i="12" s="1"/>
  <c r="Y97" i="12"/>
  <c r="Z97" i="12" s="1"/>
  <c r="Y99" i="12"/>
  <c r="Z99" i="12" s="1"/>
  <c r="AA99" i="12" s="1"/>
  <c r="AB99" i="12" s="1"/>
  <c r="Y102" i="12"/>
  <c r="Z102" i="12" s="1"/>
  <c r="AA102" i="12" s="1"/>
  <c r="AB102" i="12" s="1"/>
  <c r="AA35" i="12"/>
  <c r="AB35" i="12" s="1"/>
</calcChain>
</file>

<file path=xl/comments1.xml><?xml version="1.0" encoding="utf-8"?>
<comments xmlns="http://schemas.openxmlformats.org/spreadsheetml/2006/main">
  <authors>
    <author>Michał Makowski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Michał Makowski:</t>
        </r>
        <r>
          <rPr>
            <sz val="9"/>
            <color indexed="81"/>
            <rFont val="Tahoma"/>
            <family val="2"/>
            <charset val="238"/>
          </rPr>
          <t xml:space="preserve">
bez schematu układów pom.
brak opisu metody robienia zdjęć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38"/>
          </rPr>
          <t>Michał Makowski:</t>
        </r>
        <r>
          <rPr>
            <sz val="9"/>
            <color indexed="81"/>
            <rFont val="Tahoma"/>
            <family val="2"/>
            <charset val="238"/>
          </rPr>
          <t xml:space="preserve">
nie ma opisu jak robione fotki</t>
        </r>
      </text>
    </comment>
    <comment ref="D41" authorId="0">
      <text>
        <r>
          <rPr>
            <b/>
            <sz val="9"/>
            <color indexed="81"/>
            <rFont val="Tahoma"/>
            <family val="2"/>
            <charset val="238"/>
          </rPr>
          <t>Michał Makowski: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38"/>
          </rPr>
          <t>Michał Makowski:</t>
        </r>
        <r>
          <rPr>
            <sz val="9"/>
            <color indexed="81"/>
            <rFont val="Tahoma"/>
            <family val="2"/>
            <charset val="238"/>
          </rPr>
          <t xml:space="preserve">
brak opisu robienia zdjęć
anaglifowa nie ma paralaksy!
</t>
        </r>
      </text>
    </comment>
    <comment ref="E97" authorId="0">
      <text>
        <r>
          <rPr>
            <b/>
            <sz val="9"/>
            <color indexed="81"/>
            <rFont val="Tahoma"/>
            <family val="2"/>
            <charset val="238"/>
          </rPr>
          <t>Michał Makowski:</t>
        </r>
        <r>
          <rPr>
            <sz val="9"/>
            <color indexed="81"/>
            <rFont val="Tahoma"/>
            <family val="2"/>
            <charset val="238"/>
          </rPr>
          <t xml:space="preserve">
w rankingu brak pryzmatycznych</t>
        </r>
      </text>
    </comment>
    <comment ref="E107" authorId="0">
      <text>
        <r>
          <rPr>
            <b/>
            <sz val="9"/>
            <color indexed="81"/>
            <rFont val="Tahoma"/>
            <family val="2"/>
            <charset val="238"/>
          </rPr>
          <t>Michał Makowski:</t>
        </r>
        <r>
          <rPr>
            <sz val="9"/>
            <color indexed="81"/>
            <rFont val="Tahoma"/>
            <family val="2"/>
            <charset val="238"/>
          </rPr>
          <t xml:space="preserve">
brak opisu metody robienia par</t>
        </r>
      </text>
    </comment>
  </commentList>
</comments>
</file>

<file path=xl/sharedStrings.xml><?xml version="1.0" encoding="utf-8"?>
<sst xmlns="http://schemas.openxmlformats.org/spreadsheetml/2006/main" count="204" uniqueCount="102">
  <si>
    <t>Zespół</t>
  </si>
  <si>
    <t>Uwagi</t>
  </si>
  <si>
    <t>Końcowa liczba punktów</t>
  </si>
  <si>
    <t>Końc.</t>
  </si>
  <si>
    <t>Spraw.</t>
  </si>
  <si>
    <t>Wej.</t>
  </si>
  <si>
    <t>Czwartek 8.15-13.00</t>
  </si>
  <si>
    <t>Czwartek 13.15-18.00</t>
  </si>
  <si>
    <t>GRUPA R1</t>
  </si>
  <si>
    <t>GRUPA R2</t>
  </si>
  <si>
    <t>GRUPA R3</t>
  </si>
  <si>
    <t>GRUPA R4</t>
  </si>
  <si>
    <t>GRUPA W1</t>
  </si>
  <si>
    <t>GRUPA W2</t>
  </si>
  <si>
    <t>GRUPA W3</t>
  </si>
  <si>
    <t>ćw. 1 - 6.03</t>
  </si>
  <si>
    <t>ćw. 2 - 13.03</t>
  </si>
  <si>
    <t>ćw. 3 - 20.03</t>
  </si>
  <si>
    <t>ćw. 1 - 27.03</t>
  </si>
  <si>
    <t>ćw. 2 - 3.04</t>
  </si>
  <si>
    <t>ćw. 1 - 17.04</t>
  </si>
  <si>
    <t>ćw. 2 - 24.04</t>
  </si>
  <si>
    <t>ćw. 3 - 8.05</t>
  </si>
  <si>
    <t>ćw. 3 - 5.06</t>
  </si>
  <si>
    <t>ćw. 2 - 29.05</t>
  </si>
  <si>
    <t>ćw. 1 - 22.05</t>
  </si>
  <si>
    <t>ćw. 3 - 15.05</t>
  </si>
  <si>
    <t>ćw. 2 - 8.05</t>
  </si>
  <si>
    <t>ćw. 1 - 24.04</t>
  </si>
  <si>
    <t>ćw. 3 - 17.04</t>
  </si>
  <si>
    <t>ćw. 2 - 10.04</t>
  </si>
  <si>
    <t>ćw. 1 - 3.04</t>
  </si>
  <si>
    <t>ćw. 3 - 27.03</t>
  </si>
  <si>
    <t>ćw. 2 - 20.03</t>
  </si>
  <si>
    <t>ćw. 1 - 13.03</t>
  </si>
  <si>
    <t>ćw. 3 - 10.04</t>
  </si>
  <si>
    <t>Paweł K</t>
  </si>
  <si>
    <t>Bartłomiej T</t>
  </si>
  <si>
    <t>Adam P</t>
  </si>
  <si>
    <t>Szymon P</t>
  </si>
  <si>
    <t>Bartosz W-W</t>
  </si>
  <si>
    <t>Dorian N</t>
  </si>
  <si>
    <t>Dawid N</t>
  </si>
  <si>
    <t>Rafał S</t>
  </si>
  <si>
    <t>Igor P</t>
  </si>
  <si>
    <t>Partycja W</t>
  </si>
  <si>
    <t>Martyna G</t>
  </si>
  <si>
    <t>Dominika M</t>
  </si>
  <si>
    <t>Michał K</t>
  </si>
  <si>
    <t>Adrianna B</t>
  </si>
  <si>
    <t>Gabriela P</t>
  </si>
  <si>
    <t>Zofia M</t>
  </si>
  <si>
    <t>Joanna S</t>
  </si>
  <si>
    <t>Michał D</t>
  </si>
  <si>
    <t>Adam S</t>
  </si>
  <si>
    <t>Mieszko B</t>
  </si>
  <si>
    <t>Bartosz B</t>
  </si>
  <si>
    <t>Anna P</t>
  </si>
  <si>
    <t>Beata B</t>
  </si>
  <si>
    <t>Paulina N</t>
  </si>
  <si>
    <t>Kajetan S</t>
  </si>
  <si>
    <t>Maciej N</t>
  </si>
  <si>
    <t>Adam O</t>
  </si>
  <si>
    <t>Agnieszka K</t>
  </si>
  <si>
    <t>Justyna L</t>
  </si>
  <si>
    <t>Adam K</t>
  </si>
  <si>
    <t>Aleksandra S</t>
  </si>
  <si>
    <t>Anna K</t>
  </si>
  <si>
    <t>Alicja S</t>
  </si>
  <si>
    <t>Michał T</t>
  </si>
  <si>
    <t>Paula W</t>
  </si>
  <si>
    <t>Agnieszka W</t>
  </si>
  <si>
    <t>Piotr O</t>
  </si>
  <si>
    <t>Michał P</t>
  </si>
  <si>
    <t>Dorota S</t>
  </si>
  <si>
    <t>Adrian Ł</t>
  </si>
  <si>
    <t>Jacek K</t>
  </si>
  <si>
    <t>Robert C</t>
  </si>
  <si>
    <t>Maciej G</t>
  </si>
  <si>
    <t>Mateusz Z</t>
  </si>
  <si>
    <t>Dominik D</t>
  </si>
  <si>
    <t>Krzysztof F</t>
  </si>
  <si>
    <t>Krystian R</t>
  </si>
  <si>
    <t>Maria S</t>
  </si>
  <si>
    <t>nz</t>
  </si>
  <si>
    <t>x</t>
  </si>
  <si>
    <t>Nr albumu</t>
  </si>
  <si>
    <t>Ocena Lab.</t>
  </si>
  <si>
    <t>Kolokwium 1 gr B</t>
  </si>
  <si>
    <t>Kolokwium 1 gr A</t>
  </si>
  <si>
    <t>Kolokwium 1 gr C</t>
  </si>
  <si>
    <t>Kolokwium 1</t>
  </si>
  <si>
    <t>Kolokwium 2 gr A</t>
  </si>
  <si>
    <t>Kolokwium 2 gr B</t>
  </si>
  <si>
    <t>Kolokwium 2</t>
  </si>
  <si>
    <t>SUMA</t>
  </si>
  <si>
    <t>Ocena kolokwia</t>
  </si>
  <si>
    <t>Średnia</t>
  </si>
  <si>
    <t>Ocena finalna</t>
  </si>
  <si>
    <t>Min</t>
  </si>
  <si>
    <t>Max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</si>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</sst>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24">
    <xf numFmtId="0" fontId="0" fillId="0" borderId="0" xfId="0"/>
    <xf numFmtId="0" fontId="1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/>
    <xf numFmtId="0" fontId="4" fillId="0" borderId="1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3" xfId="1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2" fontId="0" fillId="0" borderId="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2" fillId="3" borderId="5" xfId="1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2" fillId="3" borderId="3" xfId="1" applyNumberFormat="1" applyFon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3" fillId="0" borderId="5" xfId="1" applyNumberFormat="1" applyFill="1" applyBorder="1" applyAlignment="1">
      <alignment horizontal="center"/>
    </xf>
    <xf numFmtId="2" fontId="3" fillId="0" borderId="1" xfId="1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0" fillId="0" borderId="0" xfId="0"/>
    <xf numFmtId="0" fontId="6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4" xfId="0" applyFont="1" applyBorder="1" applyAlignment="1"/>
    <xf numFmtId="0" fontId="7" fillId="0" borderId="23" xfId="0" applyFont="1" applyBorder="1" applyAlignment="1"/>
    <xf numFmtId="0" fontId="7" fillId="0" borderId="25" xfId="0" applyFont="1" applyBorder="1" applyAlignment="1"/>
    <xf numFmtId="0" fontId="7" fillId="0" borderId="0" xfId="0" applyFont="1" applyBorder="1" applyAlignment="1"/>
    <xf numFmtId="0" fontId="7" fillId="0" borderId="2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2" fillId="3" borderId="19" xfId="1" applyNumberFormat="1" applyFont="1" applyFill="1" applyBorder="1" applyAlignment="1">
      <alignment horizontal="center"/>
    </xf>
    <xf numFmtId="2" fontId="2" fillId="4" borderId="5" xfId="1" applyNumberFormat="1" applyFon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 wrapText="1"/>
    </xf>
    <xf numFmtId="2" fontId="0" fillId="0" borderId="15" xfId="0" applyNumberFormat="1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wrapText="1"/>
    </xf>
    <xf numFmtId="2" fontId="0" fillId="0" borderId="15" xfId="0" applyNumberForma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28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4" fontId="1" fillId="0" borderId="14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 wrapText="1"/>
    </xf>
    <xf numFmtId="2" fontId="1" fillId="0" borderId="14" xfId="0" applyNumberFormat="1" applyFont="1" applyFill="1" applyBorder="1" applyAlignment="1">
      <alignment horizontal="center" wrapText="1"/>
    </xf>
    <xf numFmtId="2" fontId="1" fillId="0" borderId="15" xfId="0" applyNumberFormat="1" applyFont="1" applyBorder="1" applyAlignment="1">
      <alignment horizontal="center" wrapText="1"/>
    </xf>
    <xf numFmtId="2" fontId="1" fillId="0" borderId="15" xfId="0" applyNumberFormat="1" applyFont="1" applyBorder="1" applyAlignment="1">
      <alignment horizontal="center" wrapText="1"/>
    </xf>
  </cellXfs>
  <cellStyles count="2">
    <cellStyle name="Normalny" xfId="0" builtinId="0"/>
    <cellStyle name="Złe" xfId="1" builtinId="27"/>
  </cellStyles>
  <dxfs count="8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2"/>
  <sheetViews>
    <sheetView tabSelected="1" zoomScale="85" workbookViewId="0">
      <selection activeCell="U114" sqref="U114"/>
    </sheetView>
  </sheetViews>
  <sheetFormatPr defaultRowHeight="15" outlineLevelCol="1" x14ac:dyDescent="0.25"/>
  <cols>
    <col min="1" max="1" width="7" customWidth="1"/>
    <col min="2" max="2" width="36.140625" style="23" customWidth="1"/>
    <col min="3" max="3" width="2.7109375" customWidth="1"/>
    <col min="4" max="6" width="7.7109375" style="60" customWidth="1"/>
    <col min="7" max="7" width="3" style="60" customWidth="1"/>
    <col min="8" max="10" width="7.7109375" style="60" customWidth="1"/>
    <col min="11" max="11" width="3.28515625" style="60" customWidth="1"/>
    <col min="12" max="14" width="7.7109375" style="60" customWidth="1"/>
    <col min="15" max="15" width="13.140625" style="10" customWidth="1"/>
    <col min="16" max="16" width="11" style="4" hidden="1" customWidth="1" outlineLevel="1"/>
    <col min="17" max="17" width="11" style="103" customWidth="1" collapsed="1"/>
    <col min="18" max="20" width="11.85546875" style="60" hidden="1" customWidth="1" outlineLevel="1"/>
    <col min="21" max="21" width="11.85546875" style="60" customWidth="1" collapsed="1"/>
    <col min="22" max="23" width="11.85546875" style="60" hidden="1" customWidth="1" outlineLevel="1"/>
    <col min="24" max="24" width="11.85546875" style="60" customWidth="1" collapsed="1"/>
    <col min="25" max="25" width="11.85546875" style="60" customWidth="1"/>
    <col min="26" max="26" width="11.85546875" style="104" customWidth="1"/>
    <col min="27" max="27" width="11.85546875" style="60" customWidth="1" outlineLevel="1"/>
    <col min="28" max="28" width="11.85546875" style="104" customWidth="1"/>
    <col min="29" max="29" width="3.5703125" style="60" customWidth="1"/>
    <col min="30" max="30" width="21.7109375" style="60" customWidth="1"/>
    <col min="31" max="38" width="9.140625" style="60"/>
  </cols>
  <sheetData>
    <row r="1" spans="1:33" ht="15.75" thickBot="1" x14ac:dyDescent="0.3">
      <c r="AD1" s="60" t="s">
        <v>1</v>
      </c>
    </row>
    <row r="2" spans="1:33" ht="15.75" customHeight="1" thickBot="1" x14ac:dyDescent="0.3">
      <c r="A2" s="1" t="s">
        <v>6</v>
      </c>
      <c r="B2" s="24"/>
      <c r="C2" s="2"/>
      <c r="D2" s="98" t="s">
        <v>34</v>
      </c>
      <c r="E2" s="99"/>
      <c r="F2" s="100"/>
      <c r="G2" s="4"/>
      <c r="H2" s="98" t="s">
        <v>33</v>
      </c>
      <c r="I2" s="99"/>
      <c r="J2" s="100"/>
      <c r="K2" s="4"/>
      <c r="L2" s="98" t="s">
        <v>32</v>
      </c>
      <c r="M2" s="99"/>
      <c r="N2" s="100"/>
      <c r="O2" s="10" t="s">
        <v>86</v>
      </c>
      <c r="P2" s="4" t="s">
        <v>87</v>
      </c>
      <c r="Q2" s="105" t="s">
        <v>87</v>
      </c>
      <c r="R2" s="101" t="s">
        <v>88</v>
      </c>
      <c r="S2" s="101" t="s">
        <v>89</v>
      </c>
      <c r="T2" s="101" t="s">
        <v>90</v>
      </c>
      <c r="U2" s="106" t="s">
        <v>91</v>
      </c>
      <c r="V2" s="101" t="s">
        <v>92</v>
      </c>
      <c r="W2" s="106" t="s">
        <v>93</v>
      </c>
      <c r="X2" s="106" t="s">
        <v>94</v>
      </c>
      <c r="Y2" s="106" t="s">
        <v>95</v>
      </c>
      <c r="Z2" s="107" t="s">
        <v>96</v>
      </c>
      <c r="AA2" s="106" t="s">
        <v>97</v>
      </c>
      <c r="AB2" s="108" t="s">
        <v>98</v>
      </c>
    </row>
    <row r="3" spans="1:33" ht="15.75" thickBot="1" x14ac:dyDescent="0.3">
      <c r="A3" s="3" t="s">
        <v>0</v>
      </c>
      <c r="B3" s="25" t="s">
        <v>8</v>
      </c>
      <c r="C3" s="4"/>
      <c r="D3" s="13" t="s">
        <v>5</v>
      </c>
      <c r="E3" s="13" t="s">
        <v>4</v>
      </c>
      <c r="F3" s="13" t="s">
        <v>3</v>
      </c>
      <c r="G3" s="4"/>
      <c r="H3" s="13" t="s">
        <v>5</v>
      </c>
      <c r="I3" s="13" t="s">
        <v>4</v>
      </c>
      <c r="J3" s="13" t="s">
        <v>3</v>
      </c>
      <c r="K3" s="4"/>
      <c r="L3" s="13" t="s">
        <v>5</v>
      </c>
      <c r="M3" s="13" t="s">
        <v>4</v>
      </c>
      <c r="N3" s="13" t="s">
        <v>3</v>
      </c>
      <c r="Q3" s="109"/>
      <c r="R3" s="102"/>
      <c r="S3" s="102"/>
      <c r="T3" s="102"/>
      <c r="U3" s="102"/>
      <c r="V3" s="102"/>
      <c r="W3" s="102"/>
      <c r="X3" s="102"/>
      <c r="Y3" s="102"/>
      <c r="Z3" s="110"/>
      <c r="AA3" s="102"/>
      <c r="AB3" s="110"/>
      <c r="AE3" s="60" t="s">
        <v>99</v>
      </c>
      <c r="AF3" s="60" t="s">
        <v>100</v>
      </c>
      <c r="AG3" s="60" t="s">
        <v>101</v>
      </c>
    </row>
    <row r="4" spans="1:33" ht="15.75" thickBot="1" x14ac:dyDescent="0.3">
      <c r="A4" s="95">
        <v>1</v>
      </c>
      <c r="B4" s="26" t="s">
        <v>36</v>
      </c>
      <c r="C4" s="14"/>
      <c r="D4" s="35">
        <v>5</v>
      </c>
      <c r="E4" s="36">
        <v>4.75</v>
      </c>
      <c r="F4" s="37">
        <f>(2*E4+D4)/3</f>
        <v>4.833333333333333</v>
      </c>
      <c r="G4" s="38"/>
      <c r="H4" s="35"/>
      <c r="I4" s="36"/>
      <c r="J4" s="37">
        <v>4.5</v>
      </c>
      <c r="K4" s="38"/>
      <c r="L4" s="35">
        <v>4.75</v>
      </c>
      <c r="M4" s="36">
        <v>5</v>
      </c>
      <c r="N4" s="37">
        <f>(2*M4+L4)/3</f>
        <v>4.916666666666667</v>
      </c>
      <c r="O4" s="10">
        <v>251801</v>
      </c>
      <c r="P4" s="38">
        <f>AVERAGE(F4,J4,N4)</f>
        <v>4.75</v>
      </c>
      <c r="Q4" s="111">
        <f>FLOOR(CEILING(P4,0.25),0.5)</f>
        <v>4.5</v>
      </c>
      <c r="R4" s="5"/>
      <c r="S4" s="5">
        <v>26.5</v>
      </c>
      <c r="T4" s="5"/>
      <c r="U4" s="5">
        <f>SUM(R4:T4)</f>
        <v>26.5</v>
      </c>
      <c r="V4" s="5"/>
      <c r="W4" s="5">
        <v>29</v>
      </c>
      <c r="X4" s="5">
        <f>SUM(V4:W4)</f>
        <v>29</v>
      </c>
      <c r="Y4" s="5">
        <f>SUM(U4,X4)</f>
        <v>55.5</v>
      </c>
      <c r="Z4" s="111">
        <f>IF(Y4&lt;$AE$5,$AG$4,IF(Y4&lt;$AE$6,$AG$5,IF(Y4&lt;$AE$7,$AG$6,IF(Y4&lt;$AE$8,$AG$7,IF(Y4&lt;$AE$9,$AG$8,$AG$9)))))</f>
        <v>4</v>
      </c>
      <c r="AA4" s="5">
        <f>AVERAGE(Q4,Z4)</f>
        <v>4.25</v>
      </c>
      <c r="AB4" s="111">
        <f>CEILING(AA4,0.5)</f>
        <v>4.5</v>
      </c>
      <c r="AE4" s="60">
        <v>0</v>
      </c>
      <c r="AF4" s="60">
        <v>29</v>
      </c>
      <c r="AG4" s="60">
        <v>2</v>
      </c>
    </row>
    <row r="5" spans="1:33" ht="15.75" thickBot="1" x14ac:dyDescent="0.3">
      <c r="A5" s="94"/>
      <c r="B5" s="27" t="s">
        <v>37</v>
      </c>
      <c r="C5" s="15"/>
      <c r="D5" s="39">
        <v>4</v>
      </c>
      <c r="E5" s="40">
        <v>4.75</v>
      </c>
      <c r="F5" s="41">
        <f>(2*E5+D5)/3</f>
        <v>4.5</v>
      </c>
      <c r="G5" s="38"/>
      <c r="H5" s="39"/>
      <c r="I5" s="40"/>
      <c r="J5" s="41">
        <v>4.5</v>
      </c>
      <c r="K5" s="38"/>
      <c r="L5" s="39">
        <v>5</v>
      </c>
      <c r="M5" s="40">
        <v>5</v>
      </c>
      <c r="N5" s="41">
        <f>(2*M5+L5)/3</f>
        <v>5</v>
      </c>
      <c r="O5" s="10">
        <v>251807</v>
      </c>
      <c r="P5" s="38">
        <f>AVERAGE(F5,J5,N5)</f>
        <v>4.666666666666667</v>
      </c>
      <c r="Q5" s="111">
        <f>FLOOR(CEILING(P5,0.25),0.5)</f>
        <v>4.5</v>
      </c>
      <c r="R5" s="5">
        <v>30</v>
      </c>
      <c r="S5" s="5"/>
      <c r="T5" s="5"/>
      <c r="U5" s="5">
        <f>SUM(R5:T5)</f>
        <v>30</v>
      </c>
      <c r="V5" s="5">
        <v>26</v>
      </c>
      <c r="W5" s="5"/>
      <c r="X5" s="5">
        <f>SUM(V5:W5)</f>
        <v>26</v>
      </c>
      <c r="Y5" s="5">
        <f>SUM(U5,X5)</f>
        <v>56</v>
      </c>
      <c r="Z5" s="111">
        <f>IF(Y5&lt;$AE$5,$AG$4,IF(Y5&lt;$AE$6,$AG$5,IF(Y5&lt;$AE$7,$AG$6,IF(Y5&lt;$AE$8,$AG$7,IF(Y5&lt;$AE$9,$AG$8,$AG$9)))))</f>
        <v>4</v>
      </c>
      <c r="AA5" s="5">
        <f>AVERAGE(Q5,Z5)</f>
        <v>4.25</v>
      </c>
      <c r="AB5" s="111">
        <f>CEILING(AA5,0.5)</f>
        <v>4.5</v>
      </c>
      <c r="AE5" s="60">
        <v>30</v>
      </c>
      <c r="AF5" s="60">
        <v>39</v>
      </c>
      <c r="AG5" s="60">
        <v>3</v>
      </c>
    </row>
    <row r="6" spans="1:33" ht="15.75" thickBot="1" x14ac:dyDescent="0.3">
      <c r="A6" s="11"/>
      <c r="B6" s="28"/>
      <c r="C6" s="11"/>
      <c r="D6" s="39"/>
      <c r="E6" s="40"/>
      <c r="F6" s="41"/>
      <c r="G6" s="38"/>
      <c r="H6" s="39"/>
      <c r="I6" s="40"/>
      <c r="J6" s="41"/>
      <c r="K6" s="38"/>
      <c r="L6" s="39"/>
      <c r="M6" s="40"/>
      <c r="N6" s="41"/>
      <c r="R6" s="7"/>
      <c r="S6" s="7"/>
      <c r="T6" s="7"/>
      <c r="U6" s="7"/>
      <c r="V6" s="7"/>
      <c r="W6" s="7"/>
      <c r="X6" s="7"/>
      <c r="Y6" s="7"/>
      <c r="Z6" s="112"/>
      <c r="AA6" s="7"/>
      <c r="AB6" s="112"/>
      <c r="AE6" s="60">
        <v>40</v>
      </c>
      <c r="AF6" s="60">
        <v>49</v>
      </c>
      <c r="AG6" s="60">
        <v>3.5</v>
      </c>
    </row>
    <row r="7" spans="1:33" ht="15.75" thickBot="1" x14ac:dyDescent="0.3">
      <c r="A7" s="95">
        <v>2</v>
      </c>
      <c r="B7" s="26" t="s">
        <v>36</v>
      </c>
      <c r="C7" s="14"/>
      <c r="D7" s="39">
        <v>5</v>
      </c>
      <c r="E7" s="40">
        <v>5</v>
      </c>
      <c r="F7" s="41">
        <f>(2*E7+D7)/3</f>
        <v>5</v>
      </c>
      <c r="G7" s="38"/>
      <c r="H7" s="39"/>
      <c r="I7" s="40"/>
      <c r="J7" s="41">
        <v>4</v>
      </c>
      <c r="K7" s="38"/>
      <c r="L7" s="39">
        <v>5</v>
      </c>
      <c r="M7" s="40">
        <v>5</v>
      </c>
      <c r="N7" s="41">
        <f>(2*M7+L7)/3</f>
        <v>5</v>
      </c>
      <c r="O7" s="10">
        <v>242690</v>
      </c>
      <c r="P7" s="38">
        <f>AVERAGE(F7,J7,N7)</f>
        <v>4.666666666666667</v>
      </c>
      <c r="Q7" s="111">
        <f>FLOOR(CEILING(P7,0.25),0.5)</f>
        <v>4.5</v>
      </c>
      <c r="R7" s="5">
        <v>33</v>
      </c>
      <c r="S7" s="5"/>
      <c r="T7" s="5"/>
      <c r="U7" s="5">
        <f>SUM(R7:T7)</f>
        <v>33</v>
      </c>
      <c r="V7" s="5">
        <v>38</v>
      </c>
      <c r="W7" s="5"/>
      <c r="X7" s="5">
        <f>SUM(V7:W7)</f>
        <v>38</v>
      </c>
      <c r="Y7" s="5">
        <f>SUM(U7,X7)</f>
        <v>71</v>
      </c>
      <c r="Z7" s="111">
        <f>IF(Y7&lt;$AE$5,$AG$4,IF(Y7&lt;$AE$6,$AG$5,IF(Y7&lt;$AE$7,$AG$6,IF(Y7&lt;$AE$8,$AG$7,IF(Y7&lt;$AE$9,$AG$8,$AG$9)))))</f>
        <v>5</v>
      </c>
      <c r="AA7" s="5">
        <f>AVERAGE(Q7,Z7)</f>
        <v>4.75</v>
      </c>
      <c r="AB7" s="111">
        <f>CEILING(AA7,0.5)</f>
        <v>5</v>
      </c>
      <c r="AE7" s="60">
        <v>50</v>
      </c>
      <c r="AF7" s="60">
        <v>59</v>
      </c>
      <c r="AG7" s="60">
        <v>4</v>
      </c>
    </row>
    <row r="8" spans="1:33" ht="15.75" thickBot="1" x14ac:dyDescent="0.3">
      <c r="A8" s="94"/>
      <c r="B8" s="27" t="s">
        <v>38</v>
      </c>
      <c r="C8" s="15"/>
      <c r="D8" s="39">
        <v>3</v>
      </c>
      <c r="E8" s="40">
        <v>5</v>
      </c>
      <c r="F8" s="41">
        <f>(2*E8+D8)/3</f>
        <v>4.333333333333333</v>
      </c>
      <c r="G8" s="38"/>
      <c r="H8" s="39"/>
      <c r="I8" s="40"/>
      <c r="J8" s="41">
        <v>4</v>
      </c>
      <c r="K8" s="38"/>
      <c r="L8" s="39">
        <v>4.5</v>
      </c>
      <c r="M8" s="40">
        <v>5</v>
      </c>
      <c r="N8" s="41">
        <f>(2*M8+L8)/3</f>
        <v>4.833333333333333</v>
      </c>
      <c r="O8" s="10">
        <v>251789</v>
      </c>
      <c r="P8" s="38">
        <f>AVERAGE(F8,J8,N8)</f>
        <v>4.3888888888888884</v>
      </c>
      <c r="Q8" s="111">
        <f>FLOOR(CEILING(P8,0.25),0.5)</f>
        <v>4.5</v>
      </c>
      <c r="R8" s="5"/>
      <c r="S8" s="5">
        <v>20</v>
      </c>
      <c r="T8" s="5"/>
      <c r="U8" s="5">
        <f>SUM(R8:T8)</f>
        <v>20</v>
      </c>
      <c r="V8" s="5"/>
      <c r="W8" s="5">
        <v>34</v>
      </c>
      <c r="X8" s="5">
        <f>SUM(V8:W8)</f>
        <v>34</v>
      </c>
      <c r="Y8" s="5">
        <f>SUM(U8,X8)</f>
        <v>54</v>
      </c>
      <c r="Z8" s="111">
        <f>IF(Y8&lt;$AE$5,$AG$4,IF(Y8&lt;$AE$6,$AG$5,IF(Y8&lt;$AE$7,$AG$6,IF(Y8&lt;$AE$8,$AG$7,IF(Y8&lt;$AE$9,$AG$8,$AG$9)))))</f>
        <v>4</v>
      </c>
      <c r="AA8" s="5">
        <f>AVERAGE(Q8,Z8)</f>
        <v>4.25</v>
      </c>
      <c r="AB8" s="111">
        <f>CEILING(AA8,0.5)</f>
        <v>4.5</v>
      </c>
      <c r="AE8" s="60">
        <v>60</v>
      </c>
      <c r="AF8" s="60">
        <v>69</v>
      </c>
      <c r="AG8" s="60">
        <v>4.5</v>
      </c>
    </row>
    <row r="9" spans="1:33" ht="15.75" thickBot="1" x14ac:dyDescent="0.3">
      <c r="A9" s="11"/>
      <c r="B9" s="28"/>
      <c r="C9" s="11"/>
      <c r="D9" s="39"/>
      <c r="E9" s="40"/>
      <c r="F9" s="41"/>
      <c r="G9" s="38"/>
      <c r="H9" s="39"/>
      <c r="I9" s="40"/>
      <c r="J9" s="41"/>
      <c r="K9" s="38"/>
      <c r="L9" s="39"/>
      <c r="M9" s="40"/>
      <c r="N9" s="41"/>
      <c r="R9" s="7"/>
      <c r="S9" s="7"/>
      <c r="T9" s="7"/>
      <c r="U9" s="7"/>
      <c r="V9" s="7"/>
      <c r="W9" s="7"/>
      <c r="X9" s="7"/>
      <c r="Y9" s="7"/>
      <c r="Z9" s="112"/>
      <c r="AA9" s="7"/>
      <c r="AB9" s="112"/>
      <c r="AE9" s="60">
        <v>70</v>
      </c>
      <c r="AF9" s="60">
        <v>80</v>
      </c>
      <c r="AG9" s="60">
        <v>5</v>
      </c>
    </row>
    <row r="10" spans="1:33" ht="15.75" thickBot="1" x14ac:dyDescent="0.3">
      <c r="A10" s="95">
        <v>3</v>
      </c>
      <c r="B10" s="26" t="s">
        <v>39</v>
      </c>
      <c r="C10" s="14"/>
      <c r="D10" s="87" t="s">
        <v>84</v>
      </c>
      <c r="E10" s="40">
        <v>5</v>
      </c>
      <c r="F10" s="41">
        <v>5</v>
      </c>
      <c r="G10" s="38"/>
      <c r="H10" s="39"/>
      <c r="I10" s="40"/>
      <c r="J10" s="41">
        <v>4.5</v>
      </c>
      <c r="K10" s="38"/>
      <c r="L10" s="39">
        <v>3.75</v>
      </c>
      <c r="M10" s="40">
        <v>4.75</v>
      </c>
      <c r="N10" s="41">
        <f>(2*M10+L10)/3</f>
        <v>4.416666666666667</v>
      </c>
      <c r="O10" s="10">
        <v>251794</v>
      </c>
      <c r="P10" s="38">
        <f>AVERAGE(F10,J10,N10)</f>
        <v>4.6388888888888893</v>
      </c>
      <c r="Q10" s="111">
        <f>FLOOR(CEILING(P10,0.25),0.5)</f>
        <v>4.5</v>
      </c>
      <c r="R10" s="5"/>
      <c r="S10" s="5"/>
      <c r="T10" s="5">
        <v>28</v>
      </c>
      <c r="U10" s="5">
        <f>SUM(R10:T10)</f>
        <v>28</v>
      </c>
      <c r="V10" s="5"/>
      <c r="W10" s="5">
        <v>27</v>
      </c>
      <c r="X10" s="5">
        <f>SUM(V10:W10)</f>
        <v>27</v>
      </c>
      <c r="Y10" s="5">
        <f>SUM(U10,X10)</f>
        <v>55</v>
      </c>
      <c r="Z10" s="111">
        <f>IF(Y10&lt;$AE$5,$AG$4,IF(Y10&lt;$AE$6,$AG$5,IF(Y10&lt;$AE$7,$AG$6,IF(Y10&lt;$AE$8,$AG$7,IF(Y10&lt;$AE$9,$AG$8,$AG$9)))))</f>
        <v>4</v>
      </c>
      <c r="AA10" s="5">
        <f>AVERAGE(Q10,Z10)</f>
        <v>4.25</v>
      </c>
      <c r="AB10" s="111">
        <f>CEILING(AA10,0.5)</f>
        <v>4.5</v>
      </c>
    </row>
    <row r="11" spans="1:33" ht="15.75" thickBot="1" x14ac:dyDescent="0.3">
      <c r="A11" s="94"/>
      <c r="B11" s="27" t="s">
        <v>40</v>
      </c>
      <c r="C11" s="15"/>
      <c r="D11" s="42">
        <v>5</v>
      </c>
      <c r="E11" s="40">
        <v>5</v>
      </c>
      <c r="F11" s="41">
        <f>(2*E11+D11)/3</f>
        <v>5</v>
      </c>
      <c r="G11" s="38"/>
      <c r="H11" s="39"/>
      <c r="I11" s="40"/>
      <c r="J11" s="41">
        <v>4.5</v>
      </c>
      <c r="K11" s="38"/>
      <c r="L11" s="39">
        <v>5</v>
      </c>
      <c r="M11" s="40">
        <v>4.75</v>
      </c>
      <c r="N11" s="41">
        <f>(2*M11+L11)/3</f>
        <v>4.833333333333333</v>
      </c>
      <c r="O11" s="10">
        <v>251810</v>
      </c>
      <c r="P11" s="38">
        <f>AVERAGE(F11,J11,N11)</f>
        <v>4.7777777777777777</v>
      </c>
      <c r="Q11" s="111">
        <f>FLOOR(CEILING(P11,0.25),0.5)</f>
        <v>5</v>
      </c>
      <c r="R11" s="5"/>
      <c r="S11" s="5">
        <v>28.5</v>
      </c>
      <c r="T11" s="5"/>
      <c r="U11" s="5">
        <f>SUM(R11:T11)</f>
        <v>28.5</v>
      </c>
      <c r="V11" s="5"/>
      <c r="W11" s="5">
        <v>34</v>
      </c>
      <c r="X11" s="5">
        <f>SUM(V11:W11)</f>
        <v>34</v>
      </c>
      <c r="Y11" s="5">
        <f>SUM(U11,X11)</f>
        <v>62.5</v>
      </c>
      <c r="Z11" s="111">
        <f>IF(Y11&lt;$AE$5,$AG$4,IF(Y11&lt;$AE$6,$AG$5,IF(Y11&lt;$AE$7,$AG$6,IF(Y11&lt;$AE$8,$AG$7,IF(Y11&lt;$AE$9,$AG$8,$AG$9)))))</f>
        <v>4.5</v>
      </c>
      <c r="AA11" s="5">
        <f>AVERAGE(Q11,Z11)</f>
        <v>4.75</v>
      </c>
      <c r="AB11" s="111">
        <f>CEILING(AA11,0.5)</f>
        <v>5</v>
      </c>
    </row>
    <row r="12" spans="1:33" ht="15.75" thickBot="1" x14ac:dyDescent="0.3">
      <c r="A12" s="11"/>
      <c r="B12" s="28"/>
      <c r="C12" s="11"/>
      <c r="D12" s="39"/>
      <c r="E12" s="40"/>
      <c r="F12" s="41"/>
      <c r="G12" s="38"/>
      <c r="H12" s="39"/>
      <c r="I12" s="40"/>
      <c r="J12" s="41"/>
      <c r="K12" s="38"/>
      <c r="L12" s="39"/>
      <c r="M12" s="40"/>
      <c r="N12" s="41"/>
      <c r="R12" s="7"/>
      <c r="S12" s="7"/>
      <c r="T12" s="7"/>
      <c r="U12" s="7"/>
      <c r="V12" s="7"/>
      <c r="W12" s="7"/>
      <c r="X12" s="7"/>
      <c r="Y12" s="7"/>
      <c r="Z12" s="112"/>
      <c r="AA12" s="7"/>
      <c r="AB12" s="112"/>
    </row>
    <row r="13" spans="1:33" ht="15.75" thickBot="1" x14ac:dyDescent="0.3">
      <c r="A13" s="95">
        <v>4</v>
      </c>
      <c r="B13" s="26" t="s">
        <v>41</v>
      </c>
      <c r="C13" s="14"/>
      <c r="D13" s="88" t="s">
        <v>84</v>
      </c>
      <c r="E13" s="40">
        <v>5</v>
      </c>
      <c r="F13" s="41">
        <v>5</v>
      </c>
      <c r="G13" s="38"/>
      <c r="H13" s="39"/>
      <c r="I13" s="43"/>
      <c r="J13" s="41">
        <v>4</v>
      </c>
      <c r="K13" s="38"/>
      <c r="L13" s="39">
        <v>4</v>
      </c>
      <c r="M13" s="43">
        <v>4.5</v>
      </c>
      <c r="N13" s="41">
        <f>(2*M13+L13)/3</f>
        <v>4.333333333333333</v>
      </c>
      <c r="O13" s="10">
        <v>251824</v>
      </c>
      <c r="P13" s="38">
        <f>AVERAGE(F13,J13,N13)</f>
        <v>4.4444444444444438</v>
      </c>
      <c r="Q13" s="111">
        <f>FLOOR(CEILING(P13,0.25),0.5)</f>
        <v>4.5</v>
      </c>
      <c r="R13" s="5"/>
      <c r="S13" s="5"/>
      <c r="T13" s="5">
        <v>14</v>
      </c>
      <c r="U13" s="5">
        <f>SUM(R13:T13)</f>
        <v>14</v>
      </c>
      <c r="V13" s="113">
        <v>17</v>
      </c>
      <c r="W13" s="5"/>
      <c r="X13" s="5">
        <f>SUM(V13:W13)</f>
        <v>17</v>
      </c>
      <c r="Y13" s="5">
        <f>SUM(U13,X13)</f>
        <v>31</v>
      </c>
      <c r="Z13" s="111">
        <f>IF(Y13&lt;$AE$5,$AG$4,IF(Y13&lt;$AE$6,$AG$5,IF(Y13&lt;$AE$7,$AG$6,IF(Y13&lt;$AE$8,$AG$7,IF(Y13&lt;$AE$9,$AG$8,$AG$9)))))</f>
        <v>3</v>
      </c>
      <c r="AA13" s="5">
        <f>AVERAGE(Q13,Z13)</f>
        <v>3.75</v>
      </c>
      <c r="AB13" s="111">
        <f>CEILING(AA13,0.5)</f>
        <v>4</v>
      </c>
    </row>
    <row r="14" spans="1:33" ht="15.75" thickBot="1" x14ac:dyDescent="0.3">
      <c r="A14" s="94"/>
      <c r="B14" s="27" t="s">
        <v>42</v>
      </c>
      <c r="C14" s="15"/>
      <c r="D14" s="44">
        <v>5</v>
      </c>
      <c r="E14" s="45">
        <v>5</v>
      </c>
      <c r="F14" s="46">
        <f>(2*E14+D14)/3</f>
        <v>5</v>
      </c>
      <c r="G14" s="38"/>
      <c r="H14" s="44"/>
      <c r="I14" s="47"/>
      <c r="J14" s="46">
        <v>4</v>
      </c>
      <c r="K14" s="38"/>
      <c r="L14" s="44">
        <v>5</v>
      </c>
      <c r="M14" s="47">
        <v>4.5</v>
      </c>
      <c r="N14" s="46">
        <f>(2*M14+L14)/3</f>
        <v>4.666666666666667</v>
      </c>
      <c r="O14" s="10">
        <v>251775</v>
      </c>
      <c r="P14" s="38">
        <f>AVERAGE(F14,J14,N14)</f>
        <v>4.5555555555555562</v>
      </c>
      <c r="Q14" s="111">
        <f>FLOOR(CEILING(P14,0.25),0.5)</f>
        <v>4.5</v>
      </c>
      <c r="R14" s="5">
        <v>20.5</v>
      </c>
      <c r="S14" s="5"/>
      <c r="T14" s="5"/>
      <c r="U14" s="5">
        <f>SUM(R14:T14)</f>
        <v>20.5</v>
      </c>
      <c r="V14" s="5">
        <v>20</v>
      </c>
      <c r="W14" s="5"/>
      <c r="X14" s="5">
        <f>SUM(V14:W14)</f>
        <v>20</v>
      </c>
      <c r="Y14" s="5">
        <f>SUM(U14,X14)</f>
        <v>40.5</v>
      </c>
      <c r="Z14" s="111">
        <f>IF(Y14&lt;$AE$5,$AG$4,IF(Y14&lt;$AE$6,$AG$5,IF(Y14&lt;$AE$7,$AG$6,IF(Y14&lt;$AE$8,$AG$7,IF(Y14&lt;$AE$9,$AG$8,$AG$9)))))</f>
        <v>3.5</v>
      </c>
      <c r="AA14" s="5">
        <f>AVERAGE(Q14,Z14)</f>
        <v>4</v>
      </c>
      <c r="AB14" s="111">
        <f>CEILING(AA14,0.5)</f>
        <v>4</v>
      </c>
    </row>
    <row r="15" spans="1:33" x14ac:dyDescent="0.25">
      <c r="A15" s="8"/>
      <c r="B15" s="2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R15" s="38"/>
      <c r="S15" s="38"/>
      <c r="T15" s="38"/>
      <c r="U15" s="38"/>
      <c r="V15" s="38"/>
      <c r="W15" s="38"/>
      <c r="X15" s="38"/>
      <c r="Y15" s="38"/>
      <c r="Z15" s="114"/>
      <c r="AA15" s="38"/>
      <c r="AB15" s="114"/>
    </row>
    <row r="16" spans="1:33" ht="15.75" thickBot="1" x14ac:dyDescent="0.3">
      <c r="A16" s="9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R16" s="7"/>
      <c r="S16" s="7"/>
      <c r="T16" s="7"/>
      <c r="U16" s="7"/>
      <c r="V16" s="7"/>
      <c r="W16" s="7"/>
      <c r="X16" s="7"/>
      <c r="Y16" s="7"/>
      <c r="Z16" s="112"/>
      <c r="AA16" s="7"/>
      <c r="AB16" s="112"/>
    </row>
    <row r="17" spans="1:28" ht="15.75" thickBot="1" x14ac:dyDescent="0.3">
      <c r="A17" s="1" t="s">
        <v>6</v>
      </c>
      <c r="B17" s="24"/>
      <c r="C17" s="2"/>
      <c r="D17" s="98" t="s">
        <v>31</v>
      </c>
      <c r="E17" s="99"/>
      <c r="F17" s="100"/>
      <c r="G17" s="4"/>
      <c r="H17" s="98" t="s">
        <v>30</v>
      </c>
      <c r="I17" s="99"/>
      <c r="J17" s="100"/>
      <c r="K17" s="4"/>
      <c r="L17" s="98" t="s">
        <v>29</v>
      </c>
      <c r="M17" s="99"/>
      <c r="N17" s="100"/>
      <c r="R17" s="7"/>
      <c r="S17" s="7"/>
      <c r="T17" s="7"/>
      <c r="U17" s="7"/>
      <c r="V17" s="7"/>
      <c r="W17" s="7"/>
      <c r="X17" s="7"/>
      <c r="Y17" s="7"/>
      <c r="Z17" s="112"/>
      <c r="AA17" s="7"/>
      <c r="AB17" s="112"/>
    </row>
    <row r="18" spans="1:28" ht="15.75" thickBot="1" x14ac:dyDescent="0.3">
      <c r="A18" s="3" t="s">
        <v>0</v>
      </c>
      <c r="B18" s="25" t="s">
        <v>9</v>
      </c>
      <c r="C18" s="4"/>
      <c r="D18" s="13" t="s">
        <v>5</v>
      </c>
      <c r="E18" s="13" t="s">
        <v>4</v>
      </c>
      <c r="F18" s="13" t="s">
        <v>3</v>
      </c>
      <c r="G18" s="4"/>
      <c r="H18" s="13" t="s">
        <v>5</v>
      </c>
      <c r="I18" s="13" t="s">
        <v>4</v>
      </c>
      <c r="J18" s="13" t="s">
        <v>3</v>
      </c>
      <c r="K18" s="4"/>
      <c r="L18" s="13" t="s">
        <v>5</v>
      </c>
      <c r="M18" s="13" t="s">
        <v>4</v>
      </c>
      <c r="N18" s="13" t="s">
        <v>3</v>
      </c>
      <c r="R18" s="7"/>
      <c r="S18" s="7"/>
      <c r="T18" s="7"/>
      <c r="U18" s="7"/>
      <c r="V18" s="7"/>
      <c r="W18" s="7"/>
      <c r="X18" s="7"/>
      <c r="Y18" s="7"/>
      <c r="Z18" s="112"/>
      <c r="AA18" s="7"/>
      <c r="AB18" s="112"/>
    </row>
    <row r="19" spans="1:28" ht="15.75" thickBot="1" x14ac:dyDescent="0.3">
      <c r="A19" s="95">
        <v>5</v>
      </c>
      <c r="B19" s="26" t="s">
        <v>43</v>
      </c>
      <c r="C19" s="14"/>
      <c r="D19" s="35">
        <v>5</v>
      </c>
      <c r="E19" s="36">
        <v>4.75</v>
      </c>
      <c r="F19" s="37">
        <f>(2*E19+D19)/3</f>
        <v>4.833333333333333</v>
      </c>
      <c r="G19" s="38"/>
      <c r="H19" s="35"/>
      <c r="I19" s="36"/>
      <c r="J19" s="37">
        <v>4.5</v>
      </c>
      <c r="K19" s="38"/>
      <c r="L19" s="35">
        <v>4.5</v>
      </c>
      <c r="M19" s="36">
        <v>4.5</v>
      </c>
      <c r="N19" s="37">
        <f>(2*M19+L19)/3</f>
        <v>4.5</v>
      </c>
      <c r="O19" s="10">
        <v>251799</v>
      </c>
      <c r="P19" s="38">
        <f>AVERAGE(F19,J19,N19)</f>
        <v>4.6111111111111107</v>
      </c>
      <c r="Q19" s="111">
        <f>FLOOR(CEILING(P19,0.25),0.5)</f>
        <v>4.5</v>
      </c>
      <c r="R19" s="5">
        <v>28.5</v>
      </c>
      <c r="S19" s="5"/>
      <c r="T19" s="5"/>
      <c r="U19" s="5">
        <f>SUM(R19:T19)</f>
        <v>28.5</v>
      </c>
      <c r="V19" s="5">
        <v>26</v>
      </c>
      <c r="W19" s="5"/>
      <c r="X19" s="5">
        <f>SUM(V19:W19)</f>
        <v>26</v>
      </c>
      <c r="Y19" s="5">
        <f>SUM(U19,X19)</f>
        <v>54.5</v>
      </c>
      <c r="Z19" s="111">
        <f>IF(Y19&lt;$AE$5,$AG$4,IF(Y19&lt;$AE$6,$AG$5,IF(Y19&lt;$AE$7,$AG$6,IF(Y19&lt;$AE$8,$AG$7,IF(Y19&lt;$AE$9,$AG$8,$AG$9)))))</f>
        <v>4</v>
      </c>
      <c r="AA19" s="5">
        <f>AVERAGE(Q19,Z19)</f>
        <v>4.25</v>
      </c>
      <c r="AB19" s="111">
        <f>CEILING(AA19,0.5)</f>
        <v>4.5</v>
      </c>
    </row>
    <row r="20" spans="1:28" ht="15.75" thickBot="1" x14ac:dyDescent="0.3">
      <c r="A20" s="94"/>
      <c r="B20" s="27" t="s">
        <v>44</v>
      </c>
      <c r="C20" s="15"/>
      <c r="D20" s="39">
        <v>4</v>
      </c>
      <c r="E20" s="40">
        <v>4.75</v>
      </c>
      <c r="F20" s="41">
        <f>(2*E20+D20)/3</f>
        <v>4.5</v>
      </c>
      <c r="G20" s="38"/>
      <c r="H20" s="39"/>
      <c r="I20" s="40"/>
      <c r="J20" s="41">
        <v>4.5</v>
      </c>
      <c r="K20" s="38"/>
      <c r="L20" s="39">
        <v>3</v>
      </c>
      <c r="M20" s="40">
        <v>4.5</v>
      </c>
      <c r="N20" s="41">
        <f>(2*M20+L20)/3</f>
        <v>4</v>
      </c>
      <c r="O20" s="10">
        <v>251787</v>
      </c>
      <c r="P20" s="38">
        <f>AVERAGE(F20,J20,N20)</f>
        <v>4.333333333333333</v>
      </c>
      <c r="Q20" s="111">
        <f>FLOOR(CEILING(P20,0.25),0.5)</f>
        <v>4.5</v>
      </c>
      <c r="R20" s="5">
        <v>27</v>
      </c>
      <c r="S20" s="5"/>
      <c r="T20" s="5"/>
      <c r="U20" s="5">
        <f>SUM(R20:T20)</f>
        <v>27</v>
      </c>
      <c r="V20" s="113">
        <v>15</v>
      </c>
      <c r="W20" s="5"/>
      <c r="X20" s="5">
        <f>SUM(V20:W20)</f>
        <v>15</v>
      </c>
      <c r="Y20" s="5">
        <f>SUM(U20,X20)</f>
        <v>42</v>
      </c>
      <c r="Z20" s="111">
        <f>IF(Y20&lt;$AE$5,$AG$4,IF(Y20&lt;$AE$6,$AG$5,IF(Y20&lt;$AE$7,$AG$6,IF(Y20&lt;$AE$8,$AG$7,IF(Y20&lt;$AE$9,$AG$8,$AG$9)))))</f>
        <v>3.5</v>
      </c>
      <c r="AA20" s="5">
        <f>AVERAGE(Q20,Z20)</f>
        <v>4</v>
      </c>
      <c r="AB20" s="111">
        <f>CEILING(AA20,0.5)</f>
        <v>4</v>
      </c>
    </row>
    <row r="21" spans="1:28" ht="15.75" thickBot="1" x14ac:dyDescent="0.3">
      <c r="A21" s="11"/>
      <c r="B21" s="28"/>
      <c r="C21" s="11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R21" s="7"/>
      <c r="S21" s="7"/>
      <c r="T21" s="7"/>
      <c r="U21" s="7"/>
      <c r="V21" s="7"/>
      <c r="W21" s="7"/>
      <c r="X21" s="7"/>
      <c r="Y21" s="7"/>
      <c r="Z21" s="112"/>
      <c r="AA21" s="7"/>
      <c r="AB21" s="112"/>
    </row>
    <row r="22" spans="1:28" ht="15.75" thickBot="1" x14ac:dyDescent="0.3">
      <c r="A22" s="95">
        <v>6</v>
      </c>
      <c r="B22" s="26" t="s">
        <v>45</v>
      </c>
      <c r="C22" s="14"/>
      <c r="D22" s="39">
        <v>5</v>
      </c>
      <c r="E22" s="40">
        <v>5</v>
      </c>
      <c r="F22" s="41">
        <f>(2*E22+D22)/3</f>
        <v>5</v>
      </c>
      <c r="G22" s="38"/>
      <c r="H22" s="39"/>
      <c r="I22" s="40"/>
      <c r="J22" s="41">
        <v>4.9000000000000004</v>
      </c>
      <c r="K22" s="38"/>
      <c r="L22" s="39">
        <v>4.75</v>
      </c>
      <c r="M22" s="40">
        <v>5</v>
      </c>
      <c r="N22" s="41">
        <f>(2*M22+L22)/3</f>
        <v>4.916666666666667</v>
      </c>
      <c r="O22" s="10">
        <v>251813</v>
      </c>
      <c r="P22" s="38">
        <f>AVERAGE(F22,J22,N22)</f>
        <v>4.9388888888888891</v>
      </c>
      <c r="Q22" s="111">
        <f>FLOOR(CEILING(P22,0.25),0.5)</f>
        <v>5</v>
      </c>
      <c r="R22" s="5">
        <v>26.5</v>
      </c>
      <c r="S22" s="5"/>
      <c r="T22" s="5"/>
      <c r="U22" s="5">
        <f>SUM(R22:T22)</f>
        <v>26.5</v>
      </c>
      <c r="V22" s="5">
        <v>38</v>
      </c>
      <c r="W22" s="5"/>
      <c r="X22" s="5">
        <f>SUM(V22:W22)</f>
        <v>38</v>
      </c>
      <c r="Y22" s="5">
        <f>SUM(U22,X22)</f>
        <v>64.5</v>
      </c>
      <c r="Z22" s="111">
        <f>IF(Y22&lt;$AE$5,$AG$4,IF(Y22&lt;$AE$6,$AG$5,IF(Y22&lt;$AE$7,$AG$6,IF(Y22&lt;$AE$8,$AG$7,IF(Y22&lt;$AE$9,$AG$8,$AG$9)))))</f>
        <v>4.5</v>
      </c>
      <c r="AA22" s="5">
        <f>AVERAGE(Q22,Z22)</f>
        <v>4.75</v>
      </c>
      <c r="AB22" s="111">
        <f>CEILING(AA22,0.5)</f>
        <v>5</v>
      </c>
    </row>
    <row r="23" spans="1:28" ht="15.75" thickBot="1" x14ac:dyDescent="0.3">
      <c r="A23" s="94"/>
      <c r="B23" s="27" t="s">
        <v>46</v>
      </c>
      <c r="C23" s="15"/>
      <c r="D23" s="39">
        <v>4</v>
      </c>
      <c r="E23" s="40">
        <v>5</v>
      </c>
      <c r="F23" s="41">
        <f>(2*E23+D23)/3</f>
        <v>4.666666666666667</v>
      </c>
      <c r="G23" s="38"/>
      <c r="H23" s="39"/>
      <c r="I23" s="40"/>
      <c r="J23" s="41">
        <v>4.9000000000000004</v>
      </c>
      <c r="K23" s="38"/>
      <c r="L23" s="39">
        <v>4.75</v>
      </c>
      <c r="M23" s="40">
        <v>5</v>
      </c>
      <c r="N23" s="41">
        <f>(2*M23+L23)/3</f>
        <v>4.916666666666667</v>
      </c>
      <c r="O23" s="10">
        <v>251786</v>
      </c>
      <c r="P23" s="38">
        <f>AVERAGE(F23,J23,N23)</f>
        <v>4.8277777777777784</v>
      </c>
      <c r="Q23" s="111">
        <f>FLOOR(CEILING(P23,0.25),0.5)</f>
        <v>5</v>
      </c>
      <c r="R23" s="5">
        <v>36</v>
      </c>
      <c r="S23" s="5"/>
      <c r="T23" s="5"/>
      <c r="U23" s="5">
        <f>SUM(R23:T23)</f>
        <v>36</v>
      </c>
      <c r="V23" s="5"/>
      <c r="W23" s="5">
        <v>37</v>
      </c>
      <c r="X23" s="5">
        <f>SUM(V23:W23)</f>
        <v>37</v>
      </c>
      <c r="Y23" s="5">
        <f>SUM(U23,X23)</f>
        <v>73</v>
      </c>
      <c r="Z23" s="111">
        <f>IF(Y23&lt;$AE$5,$AG$4,IF(Y23&lt;$AE$6,$AG$5,IF(Y23&lt;$AE$7,$AG$6,IF(Y23&lt;$AE$8,$AG$7,IF(Y23&lt;$AE$9,$AG$8,$AG$9)))))</f>
        <v>5</v>
      </c>
      <c r="AA23" s="5">
        <f>AVERAGE(Q23,Z23)</f>
        <v>5</v>
      </c>
      <c r="AB23" s="111">
        <f>CEILING(AA23,0.5)</f>
        <v>5</v>
      </c>
    </row>
    <row r="24" spans="1:28" ht="15.75" thickBot="1" x14ac:dyDescent="0.3">
      <c r="A24" s="11"/>
      <c r="B24" s="28"/>
      <c r="C24" s="11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R24" s="7"/>
      <c r="S24" s="7"/>
      <c r="T24" s="7"/>
      <c r="U24" s="7"/>
      <c r="V24" s="7"/>
      <c r="W24" s="7"/>
      <c r="X24" s="7"/>
      <c r="Y24" s="7"/>
      <c r="Z24" s="112"/>
      <c r="AA24" s="7"/>
      <c r="AB24" s="112"/>
    </row>
    <row r="25" spans="1:28" ht="15.75" thickBot="1" x14ac:dyDescent="0.3">
      <c r="A25" s="95">
        <v>7</v>
      </c>
      <c r="B25" s="26" t="s">
        <v>47</v>
      </c>
      <c r="C25" s="14"/>
      <c r="D25" s="39">
        <v>4.5</v>
      </c>
      <c r="E25" s="40">
        <v>5</v>
      </c>
      <c r="F25" s="41">
        <f>(2*E25+D25)/3</f>
        <v>4.833333333333333</v>
      </c>
      <c r="G25" s="38"/>
      <c r="H25" s="39"/>
      <c r="I25" s="40"/>
      <c r="J25" s="41">
        <v>4.5</v>
      </c>
      <c r="K25" s="38"/>
      <c r="L25" s="39">
        <v>2.75</v>
      </c>
      <c r="M25" s="40">
        <v>4</v>
      </c>
      <c r="N25" s="41">
        <f>(2*M25+L25)/3</f>
        <v>3.5833333333333335</v>
      </c>
      <c r="O25" s="10">
        <v>251821</v>
      </c>
      <c r="P25" s="38">
        <f>AVERAGE(F25,J25,N25)</f>
        <v>4.3055555555555554</v>
      </c>
      <c r="Q25" s="111">
        <f>FLOOR(CEILING(P25,0.25),0.5)</f>
        <v>4.5</v>
      </c>
      <c r="R25" s="5">
        <v>27.5</v>
      </c>
      <c r="S25" s="5"/>
      <c r="T25" s="5"/>
      <c r="U25" s="5">
        <f>SUM(R25:T25)</f>
        <v>27.5</v>
      </c>
      <c r="V25" s="5"/>
      <c r="W25" s="5">
        <v>24</v>
      </c>
      <c r="X25" s="5">
        <f>SUM(V25:W25)</f>
        <v>24</v>
      </c>
      <c r="Y25" s="5">
        <f>SUM(U25,X25)</f>
        <v>51.5</v>
      </c>
      <c r="Z25" s="111">
        <f>IF(Y25&lt;$AE$5,$AG$4,IF(Y25&lt;$AE$6,$AG$5,IF(Y25&lt;$AE$7,$AG$6,IF(Y25&lt;$AE$8,$AG$7,IF(Y25&lt;$AE$9,$AG$8,$AG$9)))))</f>
        <v>4</v>
      </c>
      <c r="AA25" s="5">
        <f>AVERAGE(Q25,Z25)</f>
        <v>4.25</v>
      </c>
      <c r="AB25" s="111">
        <f>CEILING(AA25,0.5)</f>
        <v>4.5</v>
      </c>
    </row>
    <row r="26" spans="1:28" ht="15.75" thickBot="1" x14ac:dyDescent="0.3">
      <c r="A26" s="94"/>
      <c r="B26" s="27" t="s">
        <v>48</v>
      </c>
      <c r="C26" s="15"/>
      <c r="D26" s="39">
        <v>5</v>
      </c>
      <c r="E26" s="40">
        <v>5</v>
      </c>
      <c r="F26" s="41">
        <f>(2*E26+D26)/3</f>
        <v>5</v>
      </c>
      <c r="G26" s="38"/>
      <c r="H26" s="39"/>
      <c r="I26" s="40"/>
      <c r="J26" s="41">
        <v>4.5</v>
      </c>
      <c r="K26" s="38"/>
      <c r="L26" s="39">
        <v>2.75</v>
      </c>
      <c r="M26" s="40">
        <v>4</v>
      </c>
      <c r="N26" s="41">
        <f>(2*M26+L26)/3</f>
        <v>3.5833333333333335</v>
      </c>
      <c r="O26" s="10">
        <v>251791</v>
      </c>
      <c r="P26" s="38">
        <f>AVERAGE(F26,J26,N26)</f>
        <v>4.3611111111111116</v>
      </c>
      <c r="Q26" s="111">
        <f>FLOOR(CEILING(P26,0.25),0.5)</f>
        <v>4.5</v>
      </c>
      <c r="R26" s="5"/>
      <c r="S26" s="5">
        <v>25.5</v>
      </c>
      <c r="T26" s="5"/>
      <c r="U26" s="5">
        <f>SUM(R26:T26)</f>
        <v>25.5</v>
      </c>
      <c r="V26" s="5"/>
      <c r="W26" s="113">
        <v>18</v>
      </c>
      <c r="X26" s="5">
        <f>SUM(V26:W26)</f>
        <v>18</v>
      </c>
      <c r="Y26" s="5">
        <f>SUM(U26,X26)</f>
        <v>43.5</v>
      </c>
      <c r="Z26" s="111">
        <f>IF(Y26&lt;$AE$5,$AG$4,IF(Y26&lt;$AE$6,$AG$5,IF(Y26&lt;$AE$7,$AG$6,IF(Y26&lt;$AE$8,$AG$7,IF(Y26&lt;$AE$9,$AG$8,$AG$9)))))</f>
        <v>3.5</v>
      </c>
      <c r="AA26" s="5">
        <f>AVERAGE(Q26,Z26)</f>
        <v>4</v>
      </c>
      <c r="AB26" s="111">
        <f>CEILING(AA26,0.5)</f>
        <v>4</v>
      </c>
    </row>
    <row r="27" spans="1:28" ht="15.75" thickBot="1" x14ac:dyDescent="0.3">
      <c r="A27" s="11"/>
      <c r="B27" s="28"/>
      <c r="C27" s="11"/>
      <c r="D27" s="39"/>
      <c r="E27" s="40"/>
      <c r="F27" s="41"/>
      <c r="G27" s="38"/>
      <c r="H27" s="39"/>
      <c r="I27" s="40"/>
      <c r="J27" s="41"/>
      <c r="K27" s="38"/>
      <c r="L27" s="39"/>
      <c r="M27" s="40"/>
      <c r="N27" s="41"/>
      <c r="R27" s="7"/>
      <c r="S27" s="7"/>
      <c r="T27" s="7"/>
      <c r="U27" s="7"/>
      <c r="V27" s="7"/>
      <c r="W27" s="7"/>
      <c r="X27" s="7"/>
      <c r="Y27" s="7"/>
      <c r="Z27" s="112"/>
      <c r="AA27" s="7"/>
      <c r="AB27" s="112"/>
    </row>
    <row r="28" spans="1:28" ht="15.75" thickBot="1" x14ac:dyDescent="0.3">
      <c r="A28" s="95">
        <v>8</v>
      </c>
      <c r="B28" s="26" t="s">
        <v>49</v>
      </c>
      <c r="C28" s="14"/>
      <c r="D28" s="39">
        <v>5</v>
      </c>
      <c r="E28" s="40">
        <v>5</v>
      </c>
      <c r="F28" s="41">
        <f>(2*E28+D28)/3</f>
        <v>5</v>
      </c>
      <c r="G28" s="38"/>
      <c r="H28" s="39"/>
      <c r="I28" s="40"/>
      <c r="J28" s="41">
        <v>4.9000000000000004</v>
      </c>
      <c r="K28" s="38"/>
      <c r="L28" s="39">
        <v>4.25</v>
      </c>
      <c r="M28" s="40">
        <v>3</v>
      </c>
      <c r="N28" s="41">
        <f>(2*M28+L28)/3</f>
        <v>3.4166666666666665</v>
      </c>
      <c r="O28" s="10">
        <v>251774</v>
      </c>
      <c r="P28" s="38">
        <f>AVERAGE(F28,J28,N28)</f>
        <v>4.4388888888888891</v>
      </c>
      <c r="Q28" s="111">
        <f>FLOOR(CEILING(P28,0.25),0.5)</f>
        <v>4.5</v>
      </c>
      <c r="R28" s="5">
        <v>24</v>
      </c>
      <c r="S28" s="5"/>
      <c r="T28" s="5"/>
      <c r="U28" s="5">
        <f>SUM(R28:T28)</f>
        <v>24</v>
      </c>
      <c r="V28" s="113">
        <v>18</v>
      </c>
      <c r="W28" s="5"/>
      <c r="X28" s="5">
        <f>SUM(V28:W28)</f>
        <v>18</v>
      </c>
      <c r="Y28" s="5">
        <f>SUM(U28,X28)</f>
        <v>42</v>
      </c>
      <c r="Z28" s="111">
        <f>IF(Y28&lt;$AE$5,$AG$4,IF(Y28&lt;$AE$6,$AG$5,IF(Y28&lt;$AE$7,$AG$6,IF(Y28&lt;$AE$8,$AG$7,IF(Y28&lt;$AE$9,$AG$8,$AG$9)))))</f>
        <v>3.5</v>
      </c>
      <c r="AA28" s="5">
        <f>AVERAGE(Q28,Z28)</f>
        <v>4</v>
      </c>
      <c r="AB28" s="111">
        <f>CEILING(AA28,0.5)</f>
        <v>4</v>
      </c>
    </row>
    <row r="29" spans="1:28" ht="15.75" thickBot="1" x14ac:dyDescent="0.3">
      <c r="A29" s="94"/>
      <c r="B29" s="27" t="s">
        <v>50</v>
      </c>
      <c r="C29" s="15"/>
      <c r="D29" s="44">
        <v>4</v>
      </c>
      <c r="E29" s="45">
        <v>5</v>
      </c>
      <c r="F29" s="46">
        <f>(2*E29+D29)/3</f>
        <v>4.666666666666667</v>
      </c>
      <c r="G29" s="38"/>
      <c r="H29" s="44"/>
      <c r="I29" s="45"/>
      <c r="J29" s="46">
        <v>4.9000000000000004</v>
      </c>
      <c r="K29" s="38"/>
      <c r="L29" s="44">
        <v>4.5</v>
      </c>
      <c r="M29" s="45">
        <v>3</v>
      </c>
      <c r="N29" s="46">
        <f>(2*M29+L29)/3</f>
        <v>3.5</v>
      </c>
      <c r="O29" s="10">
        <v>251784</v>
      </c>
      <c r="P29" s="38">
        <f>AVERAGE(F29,J29,N29)</f>
        <v>4.3555555555555552</v>
      </c>
      <c r="Q29" s="111">
        <f>FLOOR(CEILING(P29,0.25),0.5)</f>
        <v>4.5</v>
      </c>
      <c r="R29" s="5"/>
      <c r="S29" s="5">
        <v>23</v>
      </c>
      <c r="T29" s="5"/>
      <c r="U29" s="5">
        <f>SUM(R29:T29)</f>
        <v>23</v>
      </c>
      <c r="V29" s="5"/>
      <c r="W29" s="5">
        <v>20</v>
      </c>
      <c r="X29" s="5">
        <f>SUM(V29:W29)</f>
        <v>20</v>
      </c>
      <c r="Y29" s="5">
        <f>SUM(U29,X29)</f>
        <v>43</v>
      </c>
      <c r="Z29" s="111">
        <f>IF(Y29&lt;$AE$5,$AG$4,IF(Y29&lt;$AE$6,$AG$5,IF(Y29&lt;$AE$7,$AG$6,IF(Y29&lt;$AE$8,$AG$7,IF(Y29&lt;$AE$9,$AG$8,$AG$9)))))</f>
        <v>3.5</v>
      </c>
      <c r="AA29" s="5">
        <f>AVERAGE(Q29,Z29)</f>
        <v>4</v>
      </c>
      <c r="AB29" s="111">
        <f>CEILING(AA29,0.5)</f>
        <v>4</v>
      </c>
    </row>
    <row r="30" spans="1:28" x14ac:dyDescent="0.25">
      <c r="A30" s="8"/>
      <c r="B30" s="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R30" s="38"/>
      <c r="S30" s="38"/>
      <c r="T30" s="38"/>
      <c r="U30" s="38"/>
      <c r="V30" s="38"/>
      <c r="W30" s="38"/>
      <c r="X30" s="38"/>
      <c r="Y30" s="38"/>
      <c r="Z30" s="114"/>
      <c r="AA30" s="38"/>
      <c r="AB30" s="114"/>
    </row>
    <row r="31" spans="1:28" x14ac:dyDescent="0.25">
      <c r="A31" s="8"/>
      <c r="B31" s="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R31" s="38"/>
      <c r="S31" s="38"/>
      <c r="T31" s="38"/>
      <c r="U31" s="38"/>
      <c r="V31" s="38"/>
      <c r="W31" s="38"/>
      <c r="X31" s="38"/>
      <c r="Y31" s="38"/>
      <c r="Z31" s="114"/>
      <c r="AA31" s="38"/>
      <c r="AB31" s="114"/>
    </row>
    <row r="32" spans="1:28" ht="15.75" thickBot="1" x14ac:dyDescent="0.3">
      <c r="R32" s="7"/>
      <c r="S32" s="7"/>
      <c r="T32" s="7"/>
      <c r="U32" s="7"/>
      <c r="V32" s="7"/>
      <c r="W32" s="7"/>
      <c r="X32" s="7"/>
      <c r="Y32" s="7"/>
      <c r="Z32" s="112"/>
      <c r="AA32" s="7"/>
      <c r="AB32" s="112"/>
    </row>
    <row r="33" spans="1:28" ht="15.75" thickBot="1" x14ac:dyDescent="0.3">
      <c r="A33" s="1" t="s">
        <v>6</v>
      </c>
      <c r="B33" s="24"/>
      <c r="C33" s="2"/>
      <c r="D33" s="98" t="s">
        <v>28</v>
      </c>
      <c r="E33" s="99"/>
      <c r="F33" s="100"/>
      <c r="G33" s="4"/>
      <c r="H33" s="98" t="s">
        <v>27</v>
      </c>
      <c r="I33" s="99"/>
      <c r="J33" s="100"/>
      <c r="K33" s="4"/>
      <c r="L33" s="98" t="s">
        <v>26</v>
      </c>
      <c r="M33" s="99"/>
      <c r="N33" s="100"/>
      <c r="R33" s="7"/>
      <c r="S33" s="7"/>
      <c r="T33" s="7"/>
      <c r="U33" s="7"/>
      <c r="V33" s="7"/>
      <c r="W33" s="7"/>
      <c r="X33" s="7"/>
      <c r="Y33" s="7"/>
      <c r="Z33" s="112"/>
      <c r="AA33" s="7"/>
      <c r="AB33" s="112"/>
    </row>
    <row r="34" spans="1:28" ht="15.75" thickBot="1" x14ac:dyDescent="0.3">
      <c r="A34" s="3" t="s">
        <v>0</v>
      </c>
      <c r="B34" s="25" t="s">
        <v>10</v>
      </c>
      <c r="C34" s="4"/>
      <c r="D34" s="13" t="s">
        <v>5</v>
      </c>
      <c r="E34" s="13" t="s">
        <v>4</v>
      </c>
      <c r="F34" s="13" t="s">
        <v>3</v>
      </c>
      <c r="G34" s="4"/>
      <c r="H34" s="13" t="s">
        <v>5</v>
      </c>
      <c r="I34" s="13" t="s">
        <v>4</v>
      </c>
      <c r="J34" s="13" t="s">
        <v>3</v>
      </c>
      <c r="K34" s="4"/>
      <c r="L34" s="13" t="s">
        <v>5</v>
      </c>
      <c r="M34" s="13" t="s">
        <v>4</v>
      </c>
      <c r="N34" s="13" t="s">
        <v>3</v>
      </c>
      <c r="R34" s="7"/>
      <c r="S34" s="7"/>
      <c r="T34" s="7"/>
      <c r="U34" s="7"/>
      <c r="V34" s="7"/>
      <c r="W34" s="7"/>
      <c r="X34" s="7"/>
      <c r="Y34" s="7"/>
      <c r="Z34" s="112"/>
      <c r="AA34" s="7"/>
      <c r="AB34" s="112"/>
    </row>
    <row r="35" spans="1:28" ht="15.75" thickBot="1" x14ac:dyDescent="0.3">
      <c r="A35" s="95">
        <v>9</v>
      </c>
      <c r="B35" s="26" t="s">
        <v>51</v>
      </c>
      <c r="C35" s="14"/>
      <c r="D35" s="35"/>
      <c r="E35" s="36"/>
      <c r="F35" s="56">
        <v>4</v>
      </c>
      <c r="G35" s="38"/>
      <c r="H35" s="35"/>
      <c r="I35" s="36"/>
      <c r="J35" s="37">
        <v>4</v>
      </c>
      <c r="K35" s="38"/>
      <c r="L35" s="48">
        <v>3</v>
      </c>
      <c r="M35" s="49">
        <v>4.5</v>
      </c>
      <c r="N35" s="37">
        <f>(2*M35+L35)/3</f>
        <v>4</v>
      </c>
      <c r="O35" s="10">
        <v>251820</v>
      </c>
      <c r="P35" s="38">
        <f>AVERAGE(F35,J35,N35)</f>
        <v>4</v>
      </c>
      <c r="Q35" s="111">
        <f>FLOOR(CEILING(P35,0.25),0.5)</f>
        <v>4</v>
      </c>
      <c r="R35" s="5"/>
      <c r="S35" s="5">
        <v>27.5</v>
      </c>
      <c r="T35" s="5"/>
      <c r="U35" s="5">
        <f>SUM(R35:T35)</f>
        <v>27.5</v>
      </c>
      <c r="V35" s="113">
        <v>13</v>
      </c>
      <c r="W35" s="5"/>
      <c r="X35" s="5">
        <f>SUM(V35:W35)</f>
        <v>13</v>
      </c>
      <c r="Y35" s="5">
        <f>SUM(U35,X35)</f>
        <v>40.5</v>
      </c>
      <c r="Z35" s="111">
        <f>IF(Y35&lt;$AE$5,$AG$4,IF(Y35&lt;$AE$6,$AG$5,IF(Y35&lt;$AE$7,$AG$6,IF(Y35&lt;$AE$8,$AG$7,IF(Y35&lt;$AE$9,$AG$8,$AG$9)))))</f>
        <v>3.5</v>
      </c>
      <c r="AA35" s="5">
        <f>AVERAGE(Q35,Z35)</f>
        <v>3.75</v>
      </c>
      <c r="AB35" s="111">
        <f>CEILING(AA35,0.5)</f>
        <v>4</v>
      </c>
    </row>
    <row r="36" spans="1:28" ht="15.75" thickBot="1" x14ac:dyDescent="0.3">
      <c r="A36" s="94"/>
      <c r="B36" s="27" t="s">
        <v>52</v>
      </c>
      <c r="C36" s="15"/>
      <c r="D36" s="39"/>
      <c r="E36" s="40"/>
      <c r="F36" s="57">
        <v>4</v>
      </c>
      <c r="G36" s="38"/>
      <c r="H36" s="39"/>
      <c r="I36" s="40"/>
      <c r="J36" s="41">
        <v>4</v>
      </c>
      <c r="K36" s="38"/>
      <c r="L36" s="39" t="s">
        <v>85</v>
      </c>
      <c r="M36" s="40">
        <v>4.5</v>
      </c>
      <c r="N36" s="41">
        <v>4.5</v>
      </c>
      <c r="P36" s="38">
        <f>AVERAGE(F36,J36,N36)</f>
        <v>4.166666666666667</v>
      </c>
      <c r="Q36" s="111">
        <f>FLOOR(CEILING(P36,0.25),0.5)</f>
        <v>4</v>
      </c>
      <c r="R36" s="5"/>
      <c r="S36" s="5">
        <v>19</v>
      </c>
      <c r="T36" s="5"/>
      <c r="U36" s="5">
        <f>SUM(R36:T36)</f>
        <v>19</v>
      </c>
      <c r="V36" s="5"/>
      <c r="W36" s="113">
        <v>11</v>
      </c>
      <c r="X36" s="5">
        <f>SUM(V36:W36)</f>
        <v>11</v>
      </c>
      <c r="Y36" s="5">
        <f>SUM(U36,X36)</f>
        <v>30</v>
      </c>
      <c r="Z36" s="111">
        <f>IF(Y36&lt;$AE$5,$AG$4,IF(Y36&lt;$AE$6,$AG$5,IF(Y36&lt;$AE$7,$AG$6,IF(Y36&lt;$AE$8,$AG$7,IF(Y36&lt;$AE$9,$AG$8,$AG$9)))))</f>
        <v>3</v>
      </c>
      <c r="AA36" s="5">
        <f>AVERAGE(Q36,Z36)</f>
        <v>3.5</v>
      </c>
      <c r="AB36" s="111">
        <f>CEILING(AA36,0.5)</f>
        <v>3.5</v>
      </c>
    </row>
    <row r="37" spans="1:28" ht="15.75" thickBot="1" x14ac:dyDescent="0.3">
      <c r="A37" s="11"/>
      <c r="B37" s="28"/>
      <c r="C37" s="11"/>
      <c r="D37" s="39"/>
      <c r="E37" s="40"/>
      <c r="F37" s="57"/>
      <c r="G37" s="38"/>
      <c r="H37" s="39"/>
      <c r="I37" s="40"/>
      <c r="J37" s="41"/>
      <c r="K37" s="38"/>
      <c r="L37" s="115"/>
      <c r="M37" s="40"/>
      <c r="N37" s="41"/>
      <c r="R37" s="7"/>
      <c r="S37" s="7"/>
      <c r="T37" s="7"/>
      <c r="U37" s="7"/>
      <c r="V37" s="7"/>
      <c r="W37" s="7"/>
      <c r="X37" s="7"/>
      <c r="Y37" s="7"/>
      <c r="Z37" s="112"/>
      <c r="AA37" s="7"/>
      <c r="AB37" s="112"/>
    </row>
    <row r="38" spans="1:28" ht="15.75" thickBot="1" x14ac:dyDescent="0.3">
      <c r="A38" s="95">
        <v>10</v>
      </c>
      <c r="B38" s="29" t="s">
        <v>53</v>
      </c>
      <c r="C38" s="19"/>
      <c r="D38" s="50"/>
      <c r="E38" s="51">
        <v>5</v>
      </c>
      <c r="F38" s="58">
        <v>5</v>
      </c>
      <c r="G38" s="52"/>
      <c r="H38" s="50"/>
      <c r="I38" s="51"/>
      <c r="J38" s="58">
        <v>4.5</v>
      </c>
      <c r="K38" s="52"/>
      <c r="L38" s="116" t="s">
        <v>85</v>
      </c>
      <c r="M38" s="117">
        <v>5</v>
      </c>
      <c r="N38" s="58">
        <v>5</v>
      </c>
      <c r="O38" s="10">
        <v>251782</v>
      </c>
      <c r="P38" s="38">
        <f>AVERAGE(F38,J38,N38)</f>
        <v>4.833333333333333</v>
      </c>
      <c r="Q38" s="111">
        <f>FLOOR(CEILING(P38,0.25),0.5)</f>
        <v>5</v>
      </c>
      <c r="R38" s="5">
        <v>25.5</v>
      </c>
      <c r="S38" s="5"/>
      <c r="T38" s="5"/>
      <c r="U38" s="5">
        <f>SUM(R38:T38)</f>
        <v>25.5</v>
      </c>
      <c r="V38" s="5">
        <v>35</v>
      </c>
      <c r="W38" s="5"/>
      <c r="X38" s="5">
        <f>SUM(V38:W38)</f>
        <v>35</v>
      </c>
      <c r="Y38" s="5">
        <f>SUM(U38,X38)</f>
        <v>60.5</v>
      </c>
      <c r="Z38" s="111">
        <f>IF(Y38&lt;$AE$5,$AG$4,IF(Y38&lt;$AE$6,$AG$5,IF(Y38&lt;$AE$7,$AG$6,IF(Y38&lt;$AE$8,$AG$7,IF(Y38&lt;$AE$9,$AG$8,$AG$9)))))</f>
        <v>4.5</v>
      </c>
      <c r="AA38" s="5">
        <f>AVERAGE(Q38,Z38)</f>
        <v>4.75</v>
      </c>
      <c r="AB38" s="111">
        <f>CEILING(AA38,0.5)</f>
        <v>5</v>
      </c>
    </row>
    <row r="39" spans="1:28" ht="15.75" thickBot="1" x14ac:dyDescent="0.3">
      <c r="A39" s="94"/>
      <c r="B39" s="30" t="s">
        <v>54</v>
      </c>
      <c r="C39" s="20"/>
      <c r="D39" s="53"/>
      <c r="E39" s="54">
        <v>5</v>
      </c>
      <c r="F39" s="59">
        <v>5</v>
      </c>
      <c r="G39" s="52"/>
      <c r="H39" s="53"/>
      <c r="I39" s="54"/>
      <c r="J39" s="55">
        <v>4.5</v>
      </c>
      <c r="K39" s="52"/>
      <c r="L39" s="118" t="s">
        <v>85</v>
      </c>
      <c r="M39" s="54">
        <v>5</v>
      </c>
      <c r="N39" s="55">
        <v>5</v>
      </c>
      <c r="O39" s="10">
        <v>251802</v>
      </c>
      <c r="P39" s="38">
        <f>AVERAGE(F39,J39,N39)</f>
        <v>4.833333333333333</v>
      </c>
      <c r="Q39" s="111">
        <f>FLOOR(CEILING(P39,0.25),0.5)</f>
        <v>5</v>
      </c>
      <c r="R39" s="5">
        <v>16.5</v>
      </c>
      <c r="S39" s="5"/>
      <c r="T39" s="5"/>
      <c r="U39" s="5">
        <f>SUM(R39:T39)</f>
        <v>16.5</v>
      </c>
      <c r="V39" s="113">
        <v>10</v>
      </c>
      <c r="W39" s="5"/>
      <c r="X39" s="5">
        <f>SUM(V39:W39)</f>
        <v>10</v>
      </c>
      <c r="Y39" s="5">
        <f>SUM(U39,X39)</f>
        <v>26.5</v>
      </c>
      <c r="Z39" s="111">
        <f>IF(Y39&lt;$AE$5,$AG$4,IF(Y39&lt;$AE$6,$AG$5,IF(Y39&lt;$AE$7,$AG$6,IF(Y39&lt;$AE$8,$AG$7,IF(Y39&lt;$AE$9,$AG$8,$AG$9)))))</f>
        <v>2</v>
      </c>
      <c r="AA39" s="5">
        <f>AVERAGE(Q39,Z39)</f>
        <v>3.5</v>
      </c>
      <c r="AB39" s="111">
        <v>2</v>
      </c>
    </row>
    <row r="40" spans="1:28" ht="15.75" thickBot="1" x14ac:dyDescent="0.3">
      <c r="A40" s="11"/>
      <c r="B40" s="31"/>
      <c r="C40" s="21"/>
      <c r="D40" s="53"/>
      <c r="E40" s="54"/>
      <c r="F40" s="59"/>
      <c r="G40" s="52"/>
      <c r="H40" s="53"/>
      <c r="I40" s="54"/>
      <c r="J40" s="55"/>
      <c r="K40" s="52"/>
      <c r="L40" s="118"/>
      <c r="M40" s="54"/>
      <c r="N40" s="55"/>
      <c r="R40" s="7"/>
      <c r="S40" s="7"/>
      <c r="T40" s="7"/>
      <c r="U40" s="7"/>
      <c r="V40" s="7"/>
      <c r="W40" s="7"/>
      <c r="X40" s="7"/>
      <c r="Y40" s="7"/>
      <c r="Z40" s="112"/>
      <c r="AA40" s="7"/>
      <c r="AB40" s="112"/>
    </row>
    <row r="41" spans="1:28" ht="15.75" thickBot="1" x14ac:dyDescent="0.3">
      <c r="A41" s="95">
        <v>11</v>
      </c>
      <c r="B41" s="29" t="s">
        <v>55</v>
      </c>
      <c r="C41" s="19"/>
      <c r="D41" s="50"/>
      <c r="E41" s="117">
        <v>5</v>
      </c>
      <c r="F41" s="58">
        <v>5</v>
      </c>
      <c r="G41" s="52"/>
      <c r="H41" s="50"/>
      <c r="I41" s="51"/>
      <c r="J41" s="58">
        <v>4.5</v>
      </c>
      <c r="K41" s="52"/>
      <c r="L41" s="116" t="s">
        <v>85</v>
      </c>
      <c r="M41" s="117">
        <v>4.5</v>
      </c>
      <c r="N41" s="58">
        <v>4.5</v>
      </c>
      <c r="O41" s="10">
        <v>251773</v>
      </c>
      <c r="P41" s="38">
        <f>AVERAGE(F41,J41,N41)</f>
        <v>4.666666666666667</v>
      </c>
      <c r="Q41" s="111">
        <f>FLOOR(CEILING(P41,0.25),0.5)</f>
        <v>4.5</v>
      </c>
      <c r="R41" s="5"/>
      <c r="S41" s="5">
        <v>26</v>
      </c>
      <c r="T41" s="5"/>
      <c r="U41" s="5">
        <f>SUM(R41:T41)</f>
        <v>26</v>
      </c>
      <c r="V41" s="5"/>
      <c r="W41" s="5">
        <v>31</v>
      </c>
      <c r="X41" s="5">
        <f>SUM(V41:W41)</f>
        <v>31</v>
      </c>
      <c r="Y41" s="5">
        <f>SUM(U41,X41)</f>
        <v>57</v>
      </c>
      <c r="Z41" s="111">
        <f>IF(Y41&lt;$AE$5,$AG$4,IF(Y41&lt;$AE$6,$AG$5,IF(Y41&lt;$AE$7,$AG$6,IF(Y41&lt;$AE$8,$AG$7,IF(Y41&lt;$AE$9,$AG$8,$AG$9)))))</f>
        <v>4</v>
      </c>
      <c r="AA41" s="5">
        <f>AVERAGE(Q41,Z41)</f>
        <v>4.25</v>
      </c>
      <c r="AB41" s="111">
        <f>CEILING(AA41,0.5)</f>
        <v>4.5</v>
      </c>
    </row>
    <row r="42" spans="1:28" ht="15.75" thickBot="1" x14ac:dyDescent="0.3">
      <c r="A42" s="94"/>
      <c r="B42" s="30" t="s">
        <v>56</v>
      </c>
      <c r="C42" s="20"/>
      <c r="D42" s="53"/>
      <c r="E42" s="54">
        <v>5</v>
      </c>
      <c r="F42" s="59">
        <v>5</v>
      </c>
      <c r="G42" s="52"/>
      <c r="H42" s="53"/>
      <c r="I42" s="54"/>
      <c r="J42" s="55">
        <v>4.5</v>
      </c>
      <c r="K42" s="52"/>
      <c r="L42" s="118" t="s">
        <v>85</v>
      </c>
      <c r="M42" s="119">
        <v>4.5</v>
      </c>
      <c r="N42" s="55">
        <v>4.5</v>
      </c>
      <c r="O42" s="10">
        <v>251776</v>
      </c>
      <c r="P42" s="38">
        <f>AVERAGE(F42,J42,N42)</f>
        <v>4.666666666666667</v>
      </c>
      <c r="Q42" s="111">
        <f>FLOOR(CEILING(P42,0.25),0.5)</f>
        <v>4.5</v>
      </c>
      <c r="R42" s="5"/>
      <c r="S42" s="5">
        <v>20</v>
      </c>
      <c r="T42" s="5"/>
      <c r="U42" s="5">
        <f>SUM(R42:T42)</f>
        <v>20</v>
      </c>
      <c r="V42" s="5"/>
      <c r="W42" s="5">
        <v>21</v>
      </c>
      <c r="X42" s="5">
        <f>SUM(V42:W42)</f>
        <v>21</v>
      </c>
      <c r="Y42" s="5">
        <f>SUM(U42,X42)</f>
        <v>41</v>
      </c>
      <c r="Z42" s="111">
        <f>IF(Y42&lt;$AE$5,$AG$4,IF(Y42&lt;$AE$6,$AG$5,IF(Y42&lt;$AE$7,$AG$6,IF(Y42&lt;$AE$8,$AG$7,IF(Y42&lt;$AE$9,$AG$8,$AG$9)))))</f>
        <v>3.5</v>
      </c>
      <c r="AA42" s="5">
        <f>AVERAGE(Q42,Z42)</f>
        <v>4</v>
      </c>
      <c r="AB42" s="111">
        <f>CEILING(AA42,0.5)</f>
        <v>4</v>
      </c>
    </row>
    <row r="43" spans="1:28" ht="15.75" thickBot="1" x14ac:dyDescent="0.3">
      <c r="A43" s="11"/>
      <c r="B43" s="31"/>
      <c r="C43" s="21"/>
      <c r="D43" s="53"/>
      <c r="E43" s="54"/>
      <c r="F43" s="59"/>
      <c r="G43" s="52"/>
      <c r="H43" s="53"/>
      <c r="I43" s="54"/>
      <c r="J43" s="55"/>
      <c r="K43" s="52"/>
      <c r="L43" s="53"/>
      <c r="M43" s="54"/>
      <c r="N43" s="55"/>
      <c r="R43" s="7"/>
      <c r="S43" s="7"/>
      <c r="T43" s="7"/>
      <c r="U43" s="7"/>
      <c r="V43" s="7"/>
      <c r="W43" s="7"/>
      <c r="X43" s="7"/>
      <c r="Y43" s="7"/>
      <c r="Z43" s="112"/>
      <c r="AA43" s="7"/>
      <c r="AB43" s="112"/>
    </row>
    <row r="44" spans="1:28" ht="15.75" thickBot="1" x14ac:dyDescent="0.3">
      <c r="A44" s="95">
        <v>12</v>
      </c>
      <c r="B44" s="26"/>
      <c r="C44" s="14"/>
      <c r="D44" s="39"/>
      <c r="E44" s="40"/>
      <c r="F44" s="41"/>
      <c r="G44" s="38"/>
      <c r="H44" s="39"/>
      <c r="I44" s="40"/>
      <c r="J44" s="41"/>
      <c r="K44" s="38"/>
      <c r="L44" s="39"/>
      <c r="M44" s="40"/>
      <c r="N44" s="41"/>
      <c r="P44" s="38"/>
      <c r="Q44" s="111"/>
      <c r="R44" s="5"/>
      <c r="S44" s="5"/>
      <c r="T44" s="5"/>
      <c r="U44" s="5"/>
      <c r="V44" s="5"/>
      <c r="W44" s="5"/>
      <c r="X44" s="5"/>
      <c r="Y44" s="5"/>
      <c r="Z44" s="111"/>
      <c r="AA44" s="5"/>
      <c r="AB44" s="111"/>
    </row>
    <row r="45" spans="1:28" ht="15.75" thickBot="1" x14ac:dyDescent="0.3">
      <c r="A45" s="94"/>
      <c r="B45" s="27"/>
      <c r="C45" s="15"/>
      <c r="D45" s="44"/>
      <c r="E45" s="45"/>
      <c r="F45" s="46"/>
      <c r="G45" s="38"/>
      <c r="H45" s="44"/>
      <c r="I45" s="45"/>
      <c r="J45" s="46"/>
      <c r="K45" s="38"/>
      <c r="L45" s="44"/>
      <c r="M45" s="45"/>
      <c r="N45" s="46"/>
      <c r="P45" s="38"/>
      <c r="Q45" s="111"/>
      <c r="R45" s="5"/>
      <c r="S45" s="5"/>
      <c r="T45" s="5"/>
      <c r="U45" s="5"/>
      <c r="V45" s="5"/>
      <c r="W45" s="5"/>
      <c r="X45" s="5"/>
      <c r="Y45" s="5"/>
      <c r="Z45" s="111"/>
      <c r="AA45" s="5"/>
      <c r="AB45" s="111"/>
    </row>
    <row r="46" spans="1:28" x14ac:dyDescent="0.25">
      <c r="A46" s="8"/>
      <c r="B46" s="3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R46" s="7"/>
      <c r="S46" s="7"/>
      <c r="T46" s="7"/>
      <c r="U46" s="7"/>
      <c r="V46" s="7"/>
      <c r="W46" s="7"/>
      <c r="X46" s="7"/>
      <c r="Y46" s="7"/>
      <c r="Z46" s="112"/>
      <c r="AA46" s="7"/>
      <c r="AB46" s="112"/>
    </row>
    <row r="47" spans="1:28" ht="15.75" thickBot="1" x14ac:dyDescent="0.3">
      <c r="A47" s="8"/>
      <c r="B47" s="3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R47" s="7"/>
      <c r="S47" s="7"/>
      <c r="T47" s="7"/>
      <c r="U47" s="7"/>
      <c r="V47" s="7"/>
      <c r="W47" s="7"/>
      <c r="X47" s="7"/>
      <c r="Y47" s="7"/>
      <c r="Z47" s="112"/>
      <c r="AA47" s="7"/>
      <c r="AB47" s="112"/>
    </row>
    <row r="48" spans="1:28" ht="15.75" thickBot="1" x14ac:dyDescent="0.3">
      <c r="A48" s="1" t="s">
        <v>6</v>
      </c>
      <c r="B48" s="24"/>
      <c r="C48" s="2"/>
      <c r="D48" s="98" t="s">
        <v>25</v>
      </c>
      <c r="E48" s="99"/>
      <c r="F48" s="100"/>
      <c r="G48" s="4"/>
      <c r="H48" s="98" t="s">
        <v>24</v>
      </c>
      <c r="I48" s="99"/>
      <c r="J48" s="100"/>
      <c r="K48" s="4"/>
      <c r="L48" s="98" t="s">
        <v>23</v>
      </c>
      <c r="M48" s="99"/>
      <c r="N48" s="100"/>
      <c r="R48" s="7"/>
      <c r="S48" s="7"/>
      <c r="T48" s="7"/>
      <c r="U48" s="7"/>
      <c r="V48" s="7"/>
      <c r="W48" s="7"/>
      <c r="X48" s="7"/>
      <c r="Y48" s="7"/>
      <c r="Z48" s="112"/>
      <c r="AA48" s="7"/>
      <c r="AB48" s="112"/>
    </row>
    <row r="49" spans="1:28" ht="15.75" thickBot="1" x14ac:dyDescent="0.3">
      <c r="A49" s="3" t="s">
        <v>0</v>
      </c>
      <c r="B49" s="25" t="s">
        <v>11</v>
      </c>
      <c r="C49" s="4"/>
      <c r="D49" s="13" t="s">
        <v>5</v>
      </c>
      <c r="E49" s="13" t="s">
        <v>4</v>
      </c>
      <c r="F49" s="13" t="s">
        <v>3</v>
      </c>
      <c r="G49" s="4"/>
      <c r="H49" s="13" t="s">
        <v>5</v>
      </c>
      <c r="I49" s="13" t="s">
        <v>4</v>
      </c>
      <c r="J49" s="13" t="s">
        <v>3</v>
      </c>
      <c r="K49" s="4"/>
      <c r="L49" s="13" t="s">
        <v>5</v>
      </c>
      <c r="M49" s="13" t="s">
        <v>4</v>
      </c>
      <c r="N49" s="13" t="s">
        <v>3</v>
      </c>
      <c r="R49" s="7"/>
      <c r="S49" s="7"/>
      <c r="T49" s="7"/>
      <c r="U49" s="7"/>
      <c r="V49" s="7"/>
      <c r="W49" s="7"/>
      <c r="X49" s="7"/>
      <c r="Y49" s="7"/>
      <c r="Z49" s="112"/>
      <c r="AA49" s="7"/>
      <c r="AB49" s="112"/>
    </row>
    <row r="50" spans="1:28" ht="15.75" thickBot="1" x14ac:dyDescent="0.3">
      <c r="A50" s="95">
        <v>13</v>
      </c>
      <c r="B50" s="33" t="s">
        <v>57</v>
      </c>
      <c r="C50" s="2"/>
      <c r="D50" s="35"/>
      <c r="E50" s="36">
        <v>5</v>
      </c>
      <c r="F50" s="37">
        <v>5</v>
      </c>
      <c r="G50" s="38"/>
      <c r="H50" s="35"/>
      <c r="I50" s="49"/>
      <c r="J50" s="37">
        <v>5</v>
      </c>
      <c r="K50" s="38"/>
      <c r="L50" s="35" t="s">
        <v>85</v>
      </c>
      <c r="M50" s="36">
        <v>5</v>
      </c>
      <c r="N50" s="37">
        <v>5</v>
      </c>
      <c r="O50" s="10">
        <v>244803</v>
      </c>
      <c r="P50" s="38">
        <f>AVERAGE(F50,J50,N50)</f>
        <v>5</v>
      </c>
      <c r="Q50" s="111">
        <f>FLOOR(CEILING(P50,0.25),0.5)</f>
        <v>5</v>
      </c>
      <c r="R50" s="5">
        <v>30</v>
      </c>
      <c r="S50" s="5"/>
      <c r="T50" s="5"/>
      <c r="U50" s="5">
        <f>SUM(R50:T50)</f>
        <v>30</v>
      </c>
      <c r="V50" s="5">
        <v>30</v>
      </c>
      <c r="W50" s="5"/>
      <c r="X50" s="5">
        <f>SUM(V50:W50)</f>
        <v>30</v>
      </c>
      <c r="Y50" s="5">
        <f>SUM(U50,X50)</f>
        <v>60</v>
      </c>
      <c r="Z50" s="111">
        <f>IF(Y50&lt;$AE$5,$AG$4,IF(Y50&lt;$AE$6,$AG$5,IF(Y50&lt;$AE$7,$AG$6,IF(Y50&lt;$AE$8,$AG$7,IF(Y50&lt;$AE$9,$AG$8,$AG$9)))))</f>
        <v>4.5</v>
      </c>
      <c r="AA50" s="5">
        <f>AVERAGE(Q50,Z50)</f>
        <v>4.75</v>
      </c>
      <c r="AB50" s="111">
        <f>CEILING(AA50,0.5)</f>
        <v>5</v>
      </c>
    </row>
    <row r="51" spans="1:28" ht="15.75" thickBot="1" x14ac:dyDescent="0.3">
      <c r="A51" s="94"/>
      <c r="B51" s="34" t="s">
        <v>58</v>
      </c>
      <c r="C51" s="6"/>
      <c r="D51" s="39"/>
      <c r="E51" s="40">
        <v>5</v>
      </c>
      <c r="F51" s="41">
        <v>5</v>
      </c>
      <c r="G51" s="38"/>
      <c r="H51" s="39"/>
      <c r="I51" s="54"/>
      <c r="J51" s="41">
        <v>5</v>
      </c>
      <c r="K51" s="38"/>
      <c r="L51" s="39" t="s">
        <v>85</v>
      </c>
      <c r="M51" s="40">
        <v>5</v>
      </c>
      <c r="N51" s="41">
        <v>5</v>
      </c>
      <c r="O51" s="10">
        <v>235481</v>
      </c>
      <c r="P51" s="38">
        <f>AVERAGE(F51,J51,N51)</f>
        <v>5</v>
      </c>
      <c r="Q51" s="111">
        <f>FLOOR(CEILING(P51,0.25),0.5)</f>
        <v>5</v>
      </c>
      <c r="R51" s="5">
        <v>17</v>
      </c>
      <c r="S51" s="5"/>
      <c r="T51" s="5"/>
      <c r="U51" s="5">
        <f>SUM(R51:T51)</f>
        <v>17</v>
      </c>
      <c r="V51" s="5"/>
      <c r="W51" s="5">
        <v>30</v>
      </c>
      <c r="X51" s="5">
        <f>SUM(V51:W51)</f>
        <v>30</v>
      </c>
      <c r="Y51" s="5">
        <f>SUM(U51,X51)</f>
        <v>47</v>
      </c>
      <c r="Z51" s="111">
        <f>IF(Y51&lt;$AE$5,$AG$4,IF(Y51&lt;$AE$6,$AG$5,IF(Y51&lt;$AE$7,$AG$6,IF(Y51&lt;$AE$8,$AG$7,IF(Y51&lt;$AE$9,$AG$8,$AG$9)))))</f>
        <v>3.5</v>
      </c>
      <c r="AA51" s="5">
        <f>AVERAGE(Q51,Z51)</f>
        <v>4.25</v>
      </c>
      <c r="AB51" s="111">
        <f>CEILING(AA51,0.5)</f>
        <v>4.5</v>
      </c>
    </row>
    <row r="52" spans="1:28" ht="15.75" thickBot="1" x14ac:dyDescent="0.3">
      <c r="A52" s="11"/>
      <c r="B52" s="28"/>
      <c r="C52" s="4"/>
      <c r="D52" s="39"/>
      <c r="E52" s="40"/>
      <c r="F52" s="41"/>
      <c r="G52" s="38"/>
      <c r="H52" s="39"/>
      <c r="I52" s="40"/>
      <c r="J52" s="41"/>
      <c r="K52" s="38"/>
      <c r="L52" s="39"/>
      <c r="M52" s="40"/>
      <c r="N52" s="41"/>
      <c r="R52" s="7"/>
      <c r="S52" s="7"/>
      <c r="T52" s="7"/>
      <c r="U52" s="7"/>
      <c r="V52" s="7"/>
      <c r="W52" s="7"/>
      <c r="X52" s="7"/>
      <c r="Y52" s="7"/>
      <c r="Z52" s="112"/>
      <c r="AA52" s="7"/>
      <c r="AB52" s="112"/>
    </row>
    <row r="53" spans="1:28" ht="15.75" thickBot="1" x14ac:dyDescent="0.3">
      <c r="A53" s="95">
        <v>14</v>
      </c>
      <c r="B53" s="33" t="s">
        <v>59</v>
      </c>
      <c r="C53" s="2"/>
      <c r="D53" s="39"/>
      <c r="E53" s="40">
        <v>5</v>
      </c>
      <c r="F53" s="41">
        <v>5</v>
      </c>
      <c r="G53" s="38"/>
      <c r="H53" s="39"/>
      <c r="I53" s="40"/>
      <c r="J53" s="41">
        <v>4.5</v>
      </c>
      <c r="K53" s="38"/>
      <c r="L53" s="39" t="s">
        <v>85</v>
      </c>
      <c r="M53" s="40">
        <v>4</v>
      </c>
      <c r="N53" s="41">
        <v>4</v>
      </c>
      <c r="O53" s="10">
        <v>251823</v>
      </c>
      <c r="P53" s="38">
        <f>AVERAGE(F53,J53,N53)</f>
        <v>4.5</v>
      </c>
      <c r="Q53" s="111">
        <f>FLOOR(CEILING(P53,0.25),0.5)</f>
        <v>4.5</v>
      </c>
      <c r="R53" s="5"/>
      <c r="S53" s="5">
        <v>14</v>
      </c>
      <c r="T53" s="5"/>
      <c r="U53" s="5">
        <f>SUM(R53:T53)</f>
        <v>14</v>
      </c>
      <c r="V53" s="5"/>
      <c r="W53" s="5">
        <v>26</v>
      </c>
      <c r="X53" s="5">
        <f>SUM(V53:W53)</f>
        <v>26</v>
      </c>
      <c r="Y53" s="5">
        <f>SUM(U53,X53)</f>
        <v>40</v>
      </c>
      <c r="Z53" s="111">
        <f>IF(Y53&lt;$AE$5,$AG$4,IF(Y53&lt;$AE$6,$AG$5,IF(Y53&lt;$AE$7,$AG$6,IF(Y53&lt;$AE$8,$AG$7,IF(Y53&lt;$AE$9,$AG$8,$AG$9)))))</f>
        <v>3.5</v>
      </c>
      <c r="AA53" s="5">
        <f>AVERAGE(Q53,Z53)</f>
        <v>4</v>
      </c>
      <c r="AB53" s="111">
        <f>CEILING(AA53,0.5)</f>
        <v>4</v>
      </c>
    </row>
    <row r="54" spans="1:28" ht="15.75" thickBot="1" x14ac:dyDescent="0.3">
      <c r="A54" s="94"/>
      <c r="B54" s="34" t="s">
        <v>60</v>
      </c>
      <c r="C54" s="6"/>
      <c r="D54" s="39"/>
      <c r="E54" s="40">
        <v>5</v>
      </c>
      <c r="F54" s="41">
        <v>5</v>
      </c>
      <c r="G54" s="38"/>
      <c r="H54" s="39"/>
      <c r="I54" s="40"/>
      <c r="J54" s="41">
        <v>4.5</v>
      </c>
      <c r="K54" s="38"/>
      <c r="L54" s="39" t="s">
        <v>85</v>
      </c>
      <c r="M54" s="40">
        <v>4</v>
      </c>
      <c r="N54" s="41">
        <v>4</v>
      </c>
      <c r="O54" s="10">
        <v>251806</v>
      </c>
      <c r="P54" s="38">
        <f>AVERAGE(F54,J54,N54)</f>
        <v>4.5</v>
      </c>
      <c r="Q54" s="111">
        <f>FLOOR(CEILING(P54,0.25),0.5)</f>
        <v>4.5</v>
      </c>
      <c r="R54" s="5"/>
      <c r="S54" s="5">
        <v>14.5</v>
      </c>
      <c r="T54" s="5"/>
      <c r="U54" s="5">
        <f>SUM(R54:T54)</f>
        <v>14.5</v>
      </c>
      <c r="V54" s="113">
        <v>15.5</v>
      </c>
      <c r="W54" s="5"/>
      <c r="X54" s="5">
        <f>SUM(V54:W54)</f>
        <v>15.5</v>
      </c>
      <c r="Y54" s="5">
        <f>SUM(U54,X54)</f>
        <v>30</v>
      </c>
      <c r="Z54" s="111">
        <f>IF(Y54&lt;$AE$5,$AG$4,IF(Y54&lt;$AE$6,$AG$5,IF(Y54&lt;$AE$7,$AG$6,IF(Y54&lt;$AE$8,$AG$7,IF(Y54&lt;$AE$9,$AG$8,$AG$9)))))</f>
        <v>3</v>
      </c>
      <c r="AA54" s="5">
        <f>AVERAGE(Q54,Z54)</f>
        <v>3.75</v>
      </c>
      <c r="AB54" s="111">
        <f>CEILING(AA54,0.5)</f>
        <v>4</v>
      </c>
    </row>
    <row r="55" spans="1:28" ht="15.75" thickBot="1" x14ac:dyDescent="0.3">
      <c r="A55" s="11"/>
      <c r="B55" s="28"/>
      <c r="C55" s="4"/>
      <c r="D55" s="39"/>
      <c r="E55" s="40"/>
      <c r="F55" s="41"/>
      <c r="G55" s="38"/>
      <c r="H55" s="39"/>
      <c r="I55" s="40"/>
      <c r="J55" s="41"/>
      <c r="K55" s="38"/>
      <c r="L55" s="39"/>
      <c r="M55" s="40"/>
      <c r="N55" s="41"/>
      <c r="R55" s="7"/>
      <c r="S55" s="7"/>
      <c r="T55" s="7"/>
      <c r="U55" s="7"/>
      <c r="V55" s="7"/>
      <c r="W55" s="7"/>
      <c r="X55" s="7"/>
      <c r="Y55" s="7"/>
      <c r="Z55" s="112"/>
      <c r="AA55" s="7"/>
      <c r="AB55" s="112"/>
    </row>
    <row r="56" spans="1:28" ht="15.75" thickBot="1" x14ac:dyDescent="0.3">
      <c r="A56" s="95">
        <v>15</v>
      </c>
      <c r="B56" s="33" t="s">
        <v>61</v>
      </c>
      <c r="C56" s="2"/>
      <c r="D56" s="39"/>
      <c r="E56" s="40">
        <v>5</v>
      </c>
      <c r="F56" s="41">
        <v>5</v>
      </c>
      <c r="G56" s="38"/>
      <c r="H56" s="39"/>
      <c r="I56" s="40"/>
      <c r="J56" s="41">
        <v>4.5</v>
      </c>
      <c r="K56" s="38"/>
      <c r="L56" s="39" t="s">
        <v>85</v>
      </c>
      <c r="M56" s="40">
        <v>4</v>
      </c>
      <c r="N56" s="41">
        <v>4</v>
      </c>
      <c r="O56" s="10">
        <v>251822</v>
      </c>
      <c r="P56" s="38">
        <f>AVERAGE(F56,J56,N56)</f>
        <v>4.5</v>
      </c>
      <c r="Q56" s="111">
        <f>FLOOR(CEILING(P56,0.25),0.5)</f>
        <v>4.5</v>
      </c>
      <c r="R56" s="5"/>
      <c r="S56" s="5">
        <v>16</v>
      </c>
      <c r="T56" s="5"/>
      <c r="U56" s="5">
        <f>SUM(R56:T56)</f>
        <v>16</v>
      </c>
      <c r="V56" s="5">
        <v>22</v>
      </c>
      <c r="W56" s="5"/>
      <c r="X56" s="5">
        <f>SUM(V56:W56)</f>
        <v>22</v>
      </c>
      <c r="Y56" s="5">
        <f>SUM(U56,X56)</f>
        <v>38</v>
      </c>
      <c r="Z56" s="111">
        <f>IF(Y56&lt;$AE$5,$AG$4,IF(Y56&lt;$AE$6,$AG$5,IF(Y56&lt;$AE$7,$AG$6,IF(Y56&lt;$AE$8,$AG$7,IF(Y56&lt;$AE$9,$AG$8,$AG$9)))))</f>
        <v>3</v>
      </c>
      <c r="AA56" s="5">
        <f>AVERAGE(Q56,Z56)</f>
        <v>3.75</v>
      </c>
      <c r="AB56" s="111">
        <f>CEILING(AA56,0.5)</f>
        <v>4</v>
      </c>
    </row>
    <row r="57" spans="1:28" ht="15.75" thickBot="1" x14ac:dyDescent="0.3">
      <c r="A57" s="94"/>
      <c r="B57" s="34"/>
      <c r="C57" s="6"/>
      <c r="D57" s="39"/>
      <c r="E57" s="40"/>
      <c r="F57" s="41"/>
      <c r="G57" s="38"/>
      <c r="H57" s="39"/>
      <c r="I57" s="40"/>
      <c r="J57" s="41"/>
      <c r="K57" s="38"/>
      <c r="L57" s="39"/>
      <c r="M57" s="40"/>
      <c r="N57" s="41"/>
      <c r="P57" s="38"/>
      <c r="Q57" s="111"/>
      <c r="R57" s="5"/>
      <c r="S57" s="5"/>
      <c r="T57" s="5"/>
      <c r="U57" s="5"/>
      <c r="V57" s="5"/>
      <c r="W57" s="5"/>
      <c r="X57" s="5"/>
      <c r="Y57" s="5"/>
      <c r="Z57" s="111"/>
      <c r="AA57" s="5"/>
      <c r="AB57" s="111"/>
    </row>
    <row r="58" spans="1:28" ht="15.75" thickBot="1" x14ac:dyDescent="0.3">
      <c r="A58" s="11"/>
      <c r="B58" s="28"/>
      <c r="C58" s="4"/>
      <c r="D58" s="39"/>
      <c r="E58" s="40"/>
      <c r="F58" s="41"/>
      <c r="G58" s="38"/>
      <c r="H58" s="39"/>
      <c r="I58" s="40"/>
      <c r="J58" s="41"/>
      <c r="K58" s="38"/>
      <c r="L58" s="39"/>
      <c r="M58" s="40"/>
      <c r="N58" s="41"/>
      <c r="R58" s="7"/>
      <c r="S58" s="7"/>
      <c r="T58" s="7"/>
      <c r="U58" s="7"/>
      <c r="V58" s="7"/>
      <c r="W58" s="7"/>
      <c r="X58" s="7"/>
      <c r="Y58" s="7"/>
      <c r="Z58" s="112"/>
      <c r="AA58" s="7"/>
      <c r="AB58" s="112"/>
    </row>
    <row r="59" spans="1:28" ht="15.75" thickBot="1" x14ac:dyDescent="0.3">
      <c r="A59" s="95">
        <v>16</v>
      </c>
      <c r="B59" s="33"/>
      <c r="C59" s="2"/>
      <c r="D59" s="39"/>
      <c r="E59" s="40"/>
      <c r="F59" s="41"/>
      <c r="G59" s="38"/>
      <c r="H59" s="39"/>
      <c r="I59" s="40"/>
      <c r="J59" s="41"/>
      <c r="K59" s="38"/>
      <c r="L59" s="39"/>
      <c r="M59" s="40"/>
      <c r="N59" s="41"/>
      <c r="P59" s="38"/>
      <c r="Q59" s="111"/>
      <c r="R59" s="5"/>
      <c r="S59" s="5"/>
      <c r="T59" s="5"/>
      <c r="U59" s="5"/>
      <c r="V59" s="5"/>
      <c r="W59" s="5"/>
      <c r="X59" s="5"/>
      <c r="Y59" s="5"/>
      <c r="Z59" s="111"/>
      <c r="AA59" s="5"/>
      <c r="AB59" s="111"/>
    </row>
    <row r="60" spans="1:28" ht="15.75" thickBot="1" x14ac:dyDescent="0.3">
      <c r="A60" s="94"/>
      <c r="B60" s="34"/>
      <c r="C60" s="6"/>
      <c r="D60" s="44"/>
      <c r="E60" s="45"/>
      <c r="F60" s="46"/>
      <c r="G60" s="38"/>
      <c r="H60" s="44"/>
      <c r="I60" s="45"/>
      <c r="J60" s="46"/>
      <c r="K60" s="38"/>
      <c r="L60" s="44"/>
      <c r="M60" s="45"/>
      <c r="N60" s="46"/>
      <c r="P60" s="38"/>
      <c r="Q60" s="111"/>
      <c r="R60" s="5"/>
      <c r="S60" s="5"/>
      <c r="T60" s="5"/>
      <c r="U60" s="5"/>
      <c r="V60" s="5"/>
      <c r="W60" s="5"/>
      <c r="X60" s="5"/>
      <c r="Y60" s="5"/>
      <c r="Z60" s="111"/>
      <c r="AA60" s="5"/>
      <c r="AB60" s="111"/>
    </row>
    <row r="61" spans="1:28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R61" s="7"/>
      <c r="S61" s="7"/>
      <c r="T61" s="7"/>
      <c r="U61" s="7"/>
      <c r="V61" s="7"/>
      <c r="W61" s="7"/>
      <c r="X61" s="7"/>
      <c r="Y61" s="7"/>
      <c r="Z61" s="112"/>
      <c r="AA61" s="7"/>
      <c r="AB61" s="112"/>
    </row>
    <row r="62" spans="1:28" x14ac:dyDescent="0.25">
      <c r="R62" s="7"/>
      <c r="S62" s="7"/>
      <c r="T62" s="7"/>
      <c r="U62" s="7"/>
      <c r="V62" s="7"/>
      <c r="W62" s="7"/>
      <c r="X62" s="7"/>
      <c r="Y62" s="7"/>
      <c r="Z62" s="112"/>
      <c r="AA62" s="7"/>
      <c r="AB62" s="112"/>
    </row>
    <row r="63" spans="1:28" x14ac:dyDescent="0.25">
      <c r="R63" s="7"/>
      <c r="S63" s="7"/>
      <c r="T63" s="7"/>
      <c r="U63" s="7"/>
      <c r="V63" s="7"/>
      <c r="W63" s="7"/>
      <c r="X63" s="7"/>
      <c r="Y63" s="7"/>
      <c r="Z63" s="112"/>
      <c r="AA63" s="7"/>
      <c r="AB63" s="112"/>
    </row>
    <row r="64" spans="1:28" ht="15.75" thickBot="1" x14ac:dyDescent="0.3">
      <c r="R64" s="7"/>
      <c r="S64" s="7"/>
      <c r="T64" s="7"/>
      <c r="U64" s="7"/>
      <c r="V64" s="7"/>
      <c r="W64" s="7"/>
      <c r="X64" s="7"/>
      <c r="Y64" s="7"/>
      <c r="Z64" s="112"/>
      <c r="AA64" s="7"/>
      <c r="AB64" s="112"/>
    </row>
    <row r="65" spans="1:28" ht="15.75" customHeight="1" thickBot="1" x14ac:dyDescent="0.3">
      <c r="A65" s="61" t="s">
        <v>7</v>
      </c>
      <c r="B65" s="75"/>
      <c r="C65" s="16"/>
      <c r="D65" s="98" t="s">
        <v>15</v>
      </c>
      <c r="E65" s="99"/>
      <c r="F65" s="100"/>
      <c r="G65" s="4"/>
      <c r="H65" s="98" t="s">
        <v>16</v>
      </c>
      <c r="I65" s="99"/>
      <c r="J65" s="100"/>
      <c r="K65" s="4"/>
      <c r="L65" s="98" t="s">
        <v>17</v>
      </c>
      <c r="M65" s="99"/>
      <c r="N65" s="100"/>
      <c r="R65" s="96" t="s">
        <v>2</v>
      </c>
      <c r="S65" s="89"/>
      <c r="T65" s="89"/>
      <c r="U65" s="89"/>
      <c r="V65" s="89"/>
      <c r="W65" s="89"/>
      <c r="X65" s="89"/>
      <c r="Y65" s="89"/>
      <c r="Z65" s="120"/>
      <c r="AA65" s="89"/>
      <c r="AB65" s="121"/>
    </row>
    <row r="66" spans="1:28" ht="15.75" thickBot="1" x14ac:dyDescent="0.3">
      <c r="A66" s="66" t="s">
        <v>0</v>
      </c>
      <c r="B66" s="76" t="s">
        <v>12</v>
      </c>
      <c r="C66" s="17"/>
      <c r="D66" s="13" t="s">
        <v>5</v>
      </c>
      <c r="E66" s="13" t="s">
        <v>4</v>
      </c>
      <c r="F66" s="13" t="s">
        <v>3</v>
      </c>
      <c r="G66" s="4"/>
      <c r="H66" s="13" t="s">
        <v>5</v>
      </c>
      <c r="I66" s="13" t="s">
        <v>4</v>
      </c>
      <c r="J66" s="13" t="s">
        <v>3</v>
      </c>
      <c r="K66" s="4"/>
      <c r="L66" s="13" t="s">
        <v>5</v>
      </c>
      <c r="M66" s="13" t="s">
        <v>4</v>
      </c>
      <c r="N66" s="13" t="s">
        <v>3</v>
      </c>
      <c r="R66" s="97"/>
      <c r="S66" s="90"/>
      <c r="T66" s="90"/>
      <c r="U66" s="90"/>
      <c r="V66" s="90"/>
      <c r="W66" s="90"/>
      <c r="X66" s="90"/>
      <c r="Y66" s="90"/>
      <c r="Z66" s="122"/>
      <c r="AA66" s="90"/>
      <c r="AB66" s="123"/>
    </row>
    <row r="67" spans="1:28" ht="15.75" thickBot="1" x14ac:dyDescent="0.3">
      <c r="A67" s="91">
        <v>1</v>
      </c>
      <c r="B67" s="77" t="s">
        <v>62</v>
      </c>
      <c r="C67" s="2"/>
      <c r="D67" s="35" t="s">
        <v>85</v>
      </c>
      <c r="E67" s="36">
        <v>5</v>
      </c>
      <c r="F67" s="37">
        <v>5</v>
      </c>
      <c r="G67" s="38"/>
      <c r="H67" s="35"/>
      <c r="I67" s="36"/>
      <c r="J67" s="37">
        <v>4.9000000000000004</v>
      </c>
      <c r="K67" s="38"/>
      <c r="L67" s="35" t="s">
        <v>85</v>
      </c>
      <c r="M67" s="49">
        <v>5</v>
      </c>
      <c r="N67" s="37">
        <v>5</v>
      </c>
      <c r="O67" s="10">
        <v>245315</v>
      </c>
      <c r="P67" s="38">
        <f>AVERAGE(F67,J67,N67)</f>
        <v>4.9666666666666668</v>
      </c>
      <c r="Q67" s="111">
        <f>FLOOR(CEILING(P67,0.25),0.5)</f>
        <v>5</v>
      </c>
      <c r="R67" s="5">
        <v>22.5</v>
      </c>
      <c r="S67" s="5"/>
      <c r="T67" s="5"/>
      <c r="U67" s="5">
        <f>SUM(R67:T67)</f>
        <v>22.5</v>
      </c>
      <c r="V67" s="5"/>
      <c r="W67" s="5">
        <v>20</v>
      </c>
      <c r="X67" s="5">
        <f>SUM(V67:W67)</f>
        <v>20</v>
      </c>
      <c r="Y67" s="5">
        <f>SUM(U67,X67)</f>
        <v>42.5</v>
      </c>
      <c r="Z67" s="111">
        <f>IF(Y67&lt;$AE$5,$AG$4,IF(Y67&lt;$AE$6,$AG$5,IF(Y67&lt;$AE$7,$AG$6,IF(Y67&lt;$AE$8,$AG$7,IF(Y67&lt;$AE$9,$AG$8,$AG$9)))))</f>
        <v>3.5</v>
      </c>
      <c r="AA67" s="5">
        <f>AVERAGE(Q67,Z67)</f>
        <v>4.25</v>
      </c>
      <c r="AB67" s="111">
        <f>CEILING(AA67,0.5)</f>
        <v>4.5</v>
      </c>
    </row>
    <row r="68" spans="1:28" ht="15.75" thickBot="1" x14ac:dyDescent="0.3">
      <c r="A68" s="92"/>
      <c r="B68" s="81" t="s">
        <v>63</v>
      </c>
      <c r="C68" s="4"/>
      <c r="D68" s="39" t="s">
        <v>85</v>
      </c>
      <c r="E68" s="40">
        <v>5</v>
      </c>
      <c r="F68" s="41">
        <v>5</v>
      </c>
      <c r="G68" s="38"/>
      <c r="H68" s="39"/>
      <c r="I68" s="40"/>
      <c r="J68" s="41">
        <v>4.9000000000000004</v>
      </c>
      <c r="K68" s="38"/>
      <c r="L68" s="39" t="s">
        <v>85</v>
      </c>
      <c r="M68" s="54">
        <v>5</v>
      </c>
      <c r="N68" s="41">
        <v>5</v>
      </c>
      <c r="O68" s="10">
        <v>251798</v>
      </c>
      <c r="P68" s="38">
        <f>AVERAGE(F68,J68,N68)</f>
        <v>4.9666666666666668</v>
      </c>
      <c r="Q68" s="111">
        <f>FLOOR(CEILING(P68,0.25),0.5)</f>
        <v>5</v>
      </c>
      <c r="R68" s="5">
        <v>36.5</v>
      </c>
      <c r="S68" s="5"/>
      <c r="T68" s="5"/>
      <c r="U68" s="5">
        <f>SUM(R68:T68)</f>
        <v>36.5</v>
      </c>
      <c r="V68" s="5">
        <v>34</v>
      </c>
      <c r="W68" s="5"/>
      <c r="X68" s="5">
        <f>SUM(V68:W68)</f>
        <v>34</v>
      </c>
      <c r="Y68" s="5">
        <f>SUM(U68,X68)</f>
        <v>70.5</v>
      </c>
      <c r="Z68" s="111">
        <f>IF(Y68&lt;$AE$5,$AG$4,IF(Y68&lt;$AE$6,$AG$5,IF(Y68&lt;$AE$7,$AG$6,IF(Y68&lt;$AE$8,$AG$7,IF(Y68&lt;$AE$9,$AG$8,$AG$9)))))</f>
        <v>5</v>
      </c>
      <c r="AA68" s="5">
        <f>AVERAGE(Q68,Z68)</f>
        <v>5</v>
      </c>
      <c r="AB68" s="111">
        <f>CEILING(AA68,0.5)</f>
        <v>5</v>
      </c>
    </row>
    <row r="69" spans="1:28" ht="15.75" thickBot="1" x14ac:dyDescent="0.3">
      <c r="A69" s="67"/>
      <c r="B69" s="73"/>
      <c r="C69" s="18"/>
      <c r="D69" s="39"/>
      <c r="E69" s="40"/>
      <c r="F69" s="41"/>
      <c r="G69" s="38"/>
      <c r="H69" s="39"/>
      <c r="I69" s="40"/>
      <c r="J69" s="41"/>
      <c r="K69" s="38"/>
      <c r="L69" s="39"/>
      <c r="M69" s="40"/>
      <c r="N69" s="41"/>
      <c r="R69" s="7"/>
      <c r="S69" s="7"/>
      <c r="T69" s="7"/>
      <c r="U69" s="7"/>
      <c r="V69" s="7"/>
      <c r="W69" s="7"/>
      <c r="X69" s="7"/>
      <c r="Y69" s="7"/>
      <c r="Z69" s="112"/>
      <c r="AA69" s="7"/>
      <c r="AB69" s="112"/>
    </row>
    <row r="70" spans="1:28" ht="15.75" thickBot="1" x14ac:dyDescent="0.3">
      <c r="A70" s="93">
        <v>2</v>
      </c>
      <c r="B70" s="78" t="s">
        <v>64</v>
      </c>
      <c r="C70" s="14"/>
      <c r="D70" s="39" t="s">
        <v>85</v>
      </c>
      <c r="E70" s="40">
        <v>4.5</v>
      </c>
      <c r="F70" s="41">
        <v>4.5</v>
      </c>
      <c r="G70" s="38"/>
      <c r="H70" s="39"/>
      <c r="I70" s="40"/>
      <c r="J70" s="41">
        <v>4</v>
      </c>
      <c r="K70" s="38"/>
      <c r="L70" s="39" t="s">
        <v>85</v>
      </c>
      <c r="M70" s="40">
        <v>4.5</v>
      </c>
      <c r="N70" s="41">
        <v>4.5</v>
      </c>
      <c r="O70" s="10">
        <v>251817</v>
      </c>
      <c r="P70" s="38">
        <f>AVERAGE(F70,J70,N70)</f>
        <v>4.333333333333333</v>
      </c>
      <c r="Q70" s="111">
        <f>FLOOR(CEILING(P70,0.25),0.5)</f>
        <v>4.5</v>
      </c>
      <c r="R70" s="5">
        <v>32</v>
      </c>
      <c r="S70" s="5"/>
      <c r="T70" s="5"/>
      <c r="U70" s="5">
        <f>SUM(R70:T70)</f>
        <v>32</v>
      </c>
      <c r="V70" s="5">
        <v>28</v>
      </c>
      <c r="W70" s="5"/>
      <c r="X70" s="5">
        <f>SUM(V70:W70)</f>
        <v>28</v>
      </c>
      <c r="Y70" s="5">
        <f>SUM(U70,X70)</f>
        <v>60</v>
      </c>
      <c r="Z70" s="111">
        <f>IF(Y70&lt;$AE$5,$AG$4,IF(Y70&lt;$AE$6,$AG$5,IF(Y70&lt;$AE$7,$AG$6,IF(Y70&lt;$AE$8,$AG$7,IF(Y70&lt;$AE$9,$AG$8,$AG$9)))))</f>
        <v>4.5</v>
      </c>
      <c r="AA70" s="5">
        <f>AVERAGE(Q70,Z70)</f>
        <v>4.5</v>
      </c>
      <c r="AB70" s="111">
        <f>CEILING(AA70,0.5)</f>
        <v>4.5</v>
      </c>
    </row>
    <row r="71" spans="1:28" ht="15.75" thickBot="1" x14ac:dyDescent="0.3">
      <c r="A71" s="94"/>
      <c r="B71" s="79" t="s">
        <v>65</v>
      </c>
      <c r="C71" s="15"/>
      <c r="D71" s="39" t="s">
        <v>85</v>
      </c>
      <c r="E71" s="40">
        <v>4.5</v>
      </c>
      <c r="F71" s="41">
        <v>4.5</v>
      </c>
      <c r="G71" s="38"/>
      <c r="H71" s="39"/>
      <c r="I71" s="40"/>
      <c r="J71" s="41">
        <v>4</v>
      </c>
      <c r="K71" s="38"/>
      <c r="L71" s="39" t="s">
        <v>85</v>
      </c>
      <c r="M71" s="40">
        <v>4.5</v>
      </c>
      <c r="N71" s="41">
        <v>4.5</v>
      </c>
      <c r="O71" s="10">
        <v>251812</v>
      </c>
      <c r="P71" s="38">
        <f>AVERAGE(F71,J71,N71)</f>
        <v>4.333333333333333</v>
      </c>
      <c r="Q71" s="111">
        <f>FLOOR(CEILING(P71,0.25),0.5)</f>
        <v>4.5</v>
      </c>
      <c r="R71" s="5"/>
      <c r="S71" s="5">
        <v>22.5</v>
      </c>
      <c r="T71" s="5"/>
      <c r="U71" s="5">
        <f>SUM(R71:T71)</f>
        <v>22.5</v>
      </c>
      <c r="V71" s="5"/>
      <c r="W71" s="5">
        <v>22</v>
      </c>
      <c r="X71" s="5">
        <f>SUM(V71:W71)</f>
        <v>22</v>
      </c>
      <c r="Y71" s="5">
        <f>SUM(U71,X71)</f>
        <v>44.5</v>
      </c>
      <c r="Z71" s="111">
        <f>IF(Y71&lt;$AE$5,$AG$4,IF(Y71&lt;$AE$6,$AG$5,IF(Y71&lt;$AE$7,$AG$6,IF(Y71&lt;$AE$8,$AG$7,IF(Y71&lt;$AE$9,$AG$8,$AG$9)))))</f>
        <v>3.5</v>
      </c>
      <c r="AA71" s="5">
        <f>AVERAGE(Q71,Z71)</f>
        <v>4</v>
      </c>
      <c r="AB71" s="111">
        <f>CEILING(AA71,0.5)</f>
        <v>4</v>
      </c>
    </row>
    <row r="72" spans="1:28" ht="15.75" thickBot="1" x14ac:dyDescent="0.3">
      <c r="A72" s="65"/>
      <c r="B72" s="80"/>
      <c r="C72" s="11"/>
      <c r="D72" s="39"/>
      <c r="E72" s="40"/>
      <c r="F72" s="41"/>
      <c r="G72" s="38"/>
      <c r="H72" s="39"/>
      <c r="I72" s="40"/>
      <c r="J72" s="41"/>
      <c r="K72" s="38"/>
      <c r="L72" s="39"/>
      <c r="M72" s="40"/>
      <c r="N72" s="41"/>
      <c r="R72" s="7"/>
      <c r="S72" s="7"/>
      <c r="T72" s="7"/>
      <c r="U72" s="7"/>
      <c r="V72" s="7"/>
      <c r="W72" s="7"/>
      <c r="X72" s="7"/>
      <c r="Y72" s="7"/>
      <c r="Z72" s="112"/>
      <c r="AA72" s="7"/>
      <c r="AB72" s="112"/>
    </row>
    <row r="73" spans="1:28" ht="15.75" thickBot="1" x14ac:dyDescent="0.3">
      <c r="A73" s="95">
        <v>3</v>
      </c>
      <c r="B73" s="78" t="s">
        <v>66</v>
      </c>
      <c r="C73" s="14"/>
      <c r="D73" s="39" t="s">
        <v>85</v>
      </c>
      <c r="E73" s="40">
        <v>5</v>
      </c>
      <c r="F73" s="41">
        <v>5</v>
      </c>
      <c r="G73" s="38"/>
      <c r="H73" s="39"/>
      <c r="I73" s="40"/>
      <c r="J73" s="41">
        <v>4.5</v>
      </c>
      <c r="K73" s="38"/>
      <c r="L73" s="39" t="s">
        <v>85</v>
      </c>
      <c r="M73" s="40">
        <v>4</v>
      </c>
      <c r="N73" s="41">
        <v>4</v>
      </c>
      <c r="O73" s="10">
        <v>251803</v>
      </c>
      <c r="P73" s="38">
        <f>AVERAGE(F73,J73,N73)</f>
        <v>4.5</v>
      </c>
      <c r="Q73" s="111">
        <f>FLOOR(CEILING(P73,0.25),0.5)</f>
        <v>4.5</v>
      </c>
      <c r="R73" s="5"/>
      <c r="S73" s="5">
        <v>31.5</v>
      </c>
      <c r="T73" s="5"/>
      <c r="U73" s="5">
        <f>SUM(R73:T73)</f>
        <v>31.5</v>
      </c>
      <c r="V73" s="5"/>
      <c r="W73" s="5">
        <v>21</v>
      </c>
      <c r="X73" s="5">
        <f>SUM(V73:W73)</f>
        <v>21</v>
      </c>
      <c r="Y73" s="5">
        <f>SUM(U73,X73)</f>
        <v>52.5</v>
      </c>
      <c r="Z73" s="111">
        <f>IF(Y73&lt;$AE$5,$AG$4,IF(Y73&lt;$AE$6,$AG$5,IF(Y73&lt;$AE$7,$AG$6,IF(Y73&lt;$AE$8,$AG$7,IF(Y73&lt;$AE$9,$AG$8,$AG$9)))))</f>
        <v>4</v>
      </c>
      <c r="AA73" s="5">
        <f>AVERAGE(Q73,Z73)</f>
        <v>4.25</v>
      </c>
      <c r="AB73" s="111">
        <f>CEILING(AA73,0.5)</f>
        <v>4.5</v>
      </c>
    </row>
    <row r="74" spans="1:28" ht="15.75" thickBot="1" x14ac:dyDescent="0.3">
      <c r="A74" s="94"/>
      <c r="B74" s="79" t="s">
        <v>67</v>
      </c>
      <c r="C74" s="15"/>
      <c r="D74" s="39" t="s">
        <v>85</v>
      </c>
      <c r="E74" s="40">
        <v>5</v>
      </c>
      <c r="F74" s="41">
        <v>5</v>
      </c>
      <c r="G74" s="38"/>
      <c r="H74" s="39"/>
      <c r="I74" s="40"/>
      <c r="J74" s="41">
        <v>4.5</v>
      </c>
      <c r="K74" s="38"/>
      <c r="L74" s="39" t="s">
        <v>85</v>
      </c>
      <c r="M74" s="40">
        <v>4</v>
      </c>
      <c r="N74" s="41">
        <v>4</v>
      </c>
      <c r="O74" s="10">
        <v>251814</v>
      </c>
      <c r="P74" s="38">
        <f>AVERAGE(F74,J74,N74)</f>
        <v>4.5</v>
      </c>
      <c r="Q74" s="111">
        <f>FLOOR(CEILING(P74,0.25),0.5)</f>
        <v>4.5</v>
      </c>
      <c r="R74" s="5"/>
      <c r="S74" s="5">
        <v>27</v>
      </c>
      <c r="T74" s="5"/>
      <c r="U74" s="5">
        <f>SUM(R74:T74)</f>
        <v>27</v>
      </c>
      <c r="V74" s="5"/>
      <c r="W74" s="5">
        <v>26</v>
      </c>
      <c r="X74" s="5">
        <f>SUM(V74:W74)</f>
        <v>26</v>
      </c>
      <c r="Y74" s="5">
        <f>SUM(U74,X74)</f>
        <v>53</v>
      </c>
      <c r="Z74" s="111">
        <f>IF(Y74&lt;$AE$5,$AG$4,IF(Y74&lt;$AE$6,$AG$5,IF(Y74&lt;$AE$7,$AG$6,IF(Y74&lt;$AE$8,$AG$7,IF(Y74&lt;$AE$9,$AG$8,$AG$9)))))</f>
        <v>4</v>
      </c>
      <c r="AA74" s="5">
        <f>AVERAGE(Q74,Z74)</f>
        <v>4.25</v>
      </c>
      <c r="AB74" s="111">
        <f>CEILING(AA74,0.5)</f>
        <v>4.5</v>
      </c>
    </row>
    <row r="75" spans="1:28" ht="15.75" thickBot="1" x14ac:dyDescent="0.3">
      <c r="A75" s="65"/>
      <c r="B75" s="80"/>
      <c r="C75" s="11"/>
      <c r="D75" s="39"/>
      <c r="E75" s="40"/>
      <c r="F75" s="41"/>
      <c r="G75" s="38"/>
      <c r="H75" s="39"/>
      <c r="I75" s="40"/>
      <c r="J75" s="41"/>
      <c r="K75" s="38"/>
      <c r="L75" s="39"/>
      <c r="M75" s="40"/>
      <c r="N75" s="41"/>
      <c r="R75" s="7"/>
      <c r="S75" s="7"/>
      <c r="T75" s="7"/>
      <c r="U75" s="7"/>
      <c r="V75" s="7"/>
      <c r="W75" s="7"/>
      <c r="X75" s="7"/>
      <c r="Y75" s="7"/>
      <c r="Z75" s="112"/>
      <c r="AA75" s="7"/>
      <c r="AB75" s="112"/>
    </row>
    <row r="76" spans="1:28" ht="15.75" thickBot="1" x14ac:dyDescent="0.3">
      <c r="A76" s="95">
        <v>4</v>
      </c>
      <c r="B76" s="78" t="s">
        <v>68</v>
      </c>
      <c r="C76" s="14"/>
      <c r="D76" s="39" t="s">
        <v>85</v>
      </c>
      <c r="E76" s="40">
        <v>5</v>
      </c>
      <c r="F76" s="41">
        <v>5</v>
      </c>
      <c r="G76" s="38"/>
      <c r="H76" s="39"/>
      <c r="I76" s="40"/>
      <c r="J76" s="41">
        <v>4.5</v>
      </c>
      <c r="K76" s="38"/>
      <c r="L76" s="39" t="s">
        <v>85</v>
      </c>
      <c r="M76" s="40">
        <v>4.75</v>
      </c>
      <c r="N76" s="41">
        <v>4.75</v>
      </c>
      <c r="O76" s="10">
        <v>251797</v>
      </c>
      <c r="P76" s="38">
        <f>AVERAGE(F76,J76,N76)</f>
        <v>4.75</v>
      </c>
      <c r="Q76" s="111">
        <f>FLOOR(CEILING(P76,0.25),0.5)</f>
        <v>4.5</v>
      </c>
      <c r="R76" s="5"/>
      <c r="S76" s="5">
        <v>22.5</v>
      </c>
      <c r="T76" s="5"/>
      <c r="U76" s="5">
        <f>SUM(R76:T76)</f>
        <v>22.5</v>
      </c>
      <c r="V76" s="5">
        <v>31</v>
      </c>
      <c r="W76" s="5"/>
      <c r="X76" s="5">
        <f>SUM(V76:W76)</f>
        <v>31</v>
      </c>
      <c r="Y76" s="5">
        <f>SUM(U76,X76)</f>
        <v>53.5</v>
      </c>
      <c r="Z76" s="111">
        <f>IF(Y76&lt;$AE$5,$AG$4,IF(Y76&lt;$AE$6,$AG$5,IF(Y76&lt;$AE$7,$AG$6,IF(Y76&lt;$AE$8,$AG$7,IF(Y76&lt;$AE$9,$AG$8,$AG$9)))))</f>
        <v>4</v>
      </c>
      <c r="AA76" s="5">
        <f>AVERAGE(Q76,Z76)</f>
        <v>4.25</v>
      </c>
      <c r="AB76" s="111">
        <f>CEILING(AA76,0.5)</f>
        <v>4.5</v>
      </c>
    </row>
    <row r="77" spans="1:28" ht="15.75" thickBot="1" x14ac:dyDescent="0.3">
      <c r="A77" s="94"/>
      <c r="B77" s="79" t="s">
        <v>69</v>
      </c>
      <c r="C77" s="15"/>
      <c r="D77" s="44" t="s">
        <v>85</v>
      </c>
      <c r="E77" s="45">
        <v>5</v>
      </c>
      <c r="F77" s="46">
        <v>5</v>
      </c>
      <c r="G77" s="38"/>
      <c r="H77" s="44"/>
      <c r="I77" s="45"/>
      <c r="J77" s="46">
        <v>4.5</v>
      </c>
      <c r="K77" s="38"/>
      <c r="L77" s="44" t="s">
        <v>85</v>
      </c>
      <c r="M77" s="45">
        <v>4.75</v>
      </c>
      <c r="N77" s="46">
        <v>4.75</v>
      </c>
      <c r="O77" s="10">
        <v>251808</v>
      </c>
      <c r="P77" s="38">
        <f>AVERAGE(F77,J77,N77)</f>
        <v>4.75</v>
      </c>
      <c r="Q77" s="111">
        <f>FLOOR(CEILING(P77,0.25),0.5)</f>
        <v>4.5</v>
      </c>
      <c r="R77" s="5">
        <v>20</v>
      </c>
      <c r="S77" s="5"/>
      <c r="T77" s="5"/>
      <c r="U77" s="5">
        <f>SUM(R77:T77)</f>
        <v>20</v>
      </c>
      <c r="V77" s="113">
        <v>12</v>
      </c>
      <c r="W77" s="5"/>
      <c r="X77" s="5">
        <f>SUM(V77:W77)</f>
        <v>12</v>
      </c>
      <c r="Y77" s="5">
        <f>SUM(U77,X77)</f>
        <v>32</v>
      </c>
      <c r="Z77" s="111">
        <f>IF(Y77&lt;$AE$5,$AG$4,IF(Y77&lt;$AE$6,$AG$5,IF(Y77&lt;$AE$7,$AG$6,IF(Y77&lt;$AE$8,$AG$7,IF(Y77&lt;$AE$9,$AG$8,$AG$9)))))</f>
        <v>3</v>
      </c>
      <c r="AA77" s="5">
        <f>AVERAGE(Q77,Z77)</f>
        <v>3.75</v>
      </c>
      <c r="AB77" s="111">
        <f>CEILING(AA77,0.5)</f>
        <v>4</v>
      </c>
    </row>
    <row r="78" spans="1:28" x14ac:dyDescent="0.25">
      <c r="A78" s="64"/>
      <c r="B78" s="68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R78" s="7"/>
      <c r="S78" s="7"/>
      <c r="T78" s="7"/>
      <c r="U78" s="7"/>
      <c r="V78" s="7"/>
      <c r="W78" s="7"/>
      <c r="X78" s="7"/>
      <c r="Y78" s="7"/>
      <c r="Z78" s="112"/>
      <c r="AA78" s="7"/>
      <c r="AB78" s="112"/>
    </row>
    <row r="79" spans="1:28" ht="15.75" thickBot="1" x14ac:dyDescent="0.3">
      <c r="A79" s="64"/>
      <c r="B79" s="68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R79" s="7"/>
      <c r="S79" s="7"/>
      <c r="T79" s="7"/>
      <c r="U79" s="7"/>
      <c r="V79" s="7"/>
      <c r="W79" s="7"/>
      <c r="X79" s="7"/>
      <c r="Y79" s="7"/>
      <c r="Z79" s="112"/>
      <c r="AA79" s="7"/>
      <c r="AB79" s="112"/>
    </row>
    <row r="80" spans="1:28" ht="15.75" thickBot="1" x14ac:dyDescent="0.3">
      <c r="A80" s="61" t="s">
        <v>7</v>
      </c>
      <c r="B80" s="69"/>
      <c r="C80" s="2"/>
      <c r="D80" s="98" t="s">
        <v>18</v>
      </c>
      <c r="E80" s="99"/>
      <c r="F80" s="100"/>
      <c r="G80" s="4"/>
      <c r="H80" s="98" t="s">
        <v>19</v>
      </c>
      <c r="I80" s="99"/>
      <c r="J80" s="100"/>
      <c r="K80" s="4"/>
      <c r="L80" s="98" t="s">
        <v>35</v>
      </c>
      <c r="M80" s="99"/>
      <c r="N80" s="100"/>
      <c r="R80" s="7"/>
      <c r="S80" s="7"/>
      <c r="T80" s="7"/>
      <c r="U80" s="7"/>
      <c r="V80" s="7"/>
      <c r="W80" s="7"/>
      <c r="X80" s="7"/>
      <c r="Y80" s="7"/>
      <c r="Z80" s="112"/>
      <c r="AA80" s="7"/>
      <c r="AB80" s="112"/>
    </row>
    <row r="81" spans="1:28" ht="15.75" thickBot="1" x14ac:dyDescent="0.3">
      <c r="A81" s="62" t="s">
        <v>0</v>
      </c>
      <c r="B81" s="70" t="s">
        <v>13</v>
      </c>
      <c r="C81" s="4"/>
      <c r="D81" s="13" t="s">
        <v>5</v>
      </c>
      <c r="E81" s="13" t="s">
        <v>4</v>
      </c>
      <c r="F81" s="13" t="s">
        <v>3</v>
      </c>
      <c r="G81" s="4"/>
      <c r="H81" s="13" t="s">
        <v>5</v>
      </c>
      <c r="I81" s="13" t="s">
        <v>4</v>
      </c>
      <c r="J81" s="13" t="s">
        <v>3</v>
      </c>
      <c r="K81" s="4"/>
      <c r="L81" s="13" t="s">
        <v>5</v>
      </c>
      <c r="M81" s="13" t="s">
        <v>4</v>
      </c>
      <c r="N81" s="13" t="s">
        <v>3</v>
      </c>
      <c r="R81" s="7"/>
      <c r="S81" s="7"/>
      <c r="T81" s="7"/>
      <c r="U81" s="7"/>
      <c r="V81" s="7"/>
      <c r="W81" s="7"/>
      <c r="X81" s="7"/>
      <c r="Y81" s="7"/>
      <c r="Z81" s="112"/>
      <c r="AA81" s="7"/>
      <c r="AB81" s="112"/>
    </row>
    <row r="82" spans="1:28" ht="15.75" thickBot="1" x14ac:dyDescent="0.3">
      <c r="A82" s="95">
        <v>5</v>
      </c>
      <c r="B82" s="71" t="s">
        <v>70</v>
      </c>
      <c r="C82" s="14"/>
      <c r="D82" s="35">
        <v>5</v>
      </c>
      <c r="E82" s="49">
        <v>5</v>
      </c>
      <c r="F82" s="37">
        <f>(2*E82+D82)/3</f>
        <v>5</v>
      </c>
      <c r="G82" s="38"/>
      <c r="H82" s="35"/>
      <c r="I82" s="36"/>
      <c r="J82" s="37">
        <v>5</v>
      </c>
      <c r="K82" s="38"/>
      <c r="L82" s="35">
        <v>5</v>
      </c>
      <c r="M82" s="49">
        <v>5</v>
      </c>
      <c r="N82" s="37">
        <f>(2*M82+L82)/3</f>
        <v>5</v>
      </c>
      <c r="O82" s="10">
        <v>251811</v>
      </c>
      <c r="P82" s="38">
        <f>AVERAGE(F82,J82,N82)</f>
        <v>5</v>
      </c>
      <c r="Q82" s="111">
        <f>FLOOR(CEILING(P82,0.25),0.5)</f>
        <v>5</v>
      </c>
      <c r="R82" s="5"/>
      <c r="S82" s="5">
        <v>30</v>
      </c>
      <c r="T82" s="5"/>
      <c r="U82" s="5">
        <f>SUM(R82:T82)</f>
        <v>30</v>
      </c>
      <c r="V82" s="5"/>
      <c r="W82" s="5">
        <v>28</v>
      </c>
      <c r="X82" s="5">
        <f>SUM(V82:W82)</f>
        <v>28</v>
      </c>
      <c r="Y82" s="5">
        <f>SUM(U82,X82)</f>
        <v>58</v>
      </c>
      <c r="Z82" s="111">
        <f>IF(Y82&lt;$AE$5,$AG$4,IF(Y82&lt;$AE$6,$AG$5,IF(Y82&lt;$AE$7,$AG$6,IF(Y82&lt;$AE$8,$AG$7,IF(Y82&lt;$AE$9,$AG$8,$AG$9)))))</f>
        <v>4</v>
      </c>
      <c r="AA82" s="5">
        <f>AVERAGE(Q82,Z82)</f>
        <v>4.5</v>
      </c>
      <c r="AB82" s="111">
        <f>CEILING(AA82,0.5)</f>
        <v>4.5</v>
      </c>
    </row>
    <row r="83" spans="1:28" ht="15.75" thickBot="1" x14ac:dyDescent="0.3">
      <c r="A83" s="94"/>
      <c r="B83" s="72" t="s">
        <v>71</v>
      </c>
      <c r="C83" s="15"/>
      <c r="D83" s="39">
        <v>4</v>
      </c>
      <c r="E83" s="54">
        <v>5</v>
      </c>
      <c r="F83" s="41">
        <f>(2*E83+D83)/3</f>
        <v>4.666666666666667</v>
      </c>
      <c r="G83" s="38"/>
      <c r="H83" s="39"/>
      <c r="I83" s="40"/>
      <c r="J83" s="41">
        <v>5</v>
      </c>
      <c r="K83" s="38"/>
      <c r="L83" s="39">
        <v>5</v>
      </c>
      <c r="M83" s="54">
        <v>5</v>
      </c>
      <c r="N83" s="41">
        <f>(2*M83+L83)/3</f>
        <v>5</v>
      </c>
      <c r="O83" s="10">
        <v>251809</v>
      </c>
      <c r="P83" s="38">
        <f>AVERAGE(F83,J83,N83)</f>
        <v>4.8888888888888893</v>
      </c>
      <c r="Q83" s="111">
        <f>FLOOR(CEILING(P83,0.25),0.5)</f>
        <v>5</v>
      </c>
      <c r="R83" s="5"/>
      <c r="S83" s="5">
        <v>28</v>
      </c>
      <c r="T83" s="5"/>
      <c r="U83" s="5">
        <f>SUM(R83:T83)</f>
        <v>28</v>
      </c>
      <c r="V83" s="113">
        <v>15</v>
      </c>
      <c r="W83" s="5"/>
      <c r="X83" s="5">
        <f>SUM(V83:W83)</f>
        <v>15</v>
      </c>
      <c r="Y83" s="5">
        <f>SUM(U83,X83)</f>
        <v>43</v>
      </c>
      <c r="Z83" s="111">
        <f>IF(Y83&lt;$AE$5,$AG$4,IF(Y83&lt;$AE$6,$AG$5,IF(Y83&lt;$AE$7,$AG$6,IF(Y83&lt;$AE$8,$AG$7,IF(Y83&lt;$AE$9,$AG$8,$AG$9)))))</f>
        <v>3.5</v>
      </c>
      <c r="AA83" s="5">
        <f>AVERAGE(Q83,Z83)</f>
        <v>4.25</v>
      </c>
      <c r="AB83" s="111">
        <f>CEILING(AA83,0.5)</f>
        <v>4.5</v>
      </c>
    </row>
    <row r="84" spans="1:28" ht="15.75" thickBot="1" x14ac:dyDescent="0.3">
      <c r="A84" s="65"/>
      <c r="B84" s="73"/>
      <c r="C84" s="11"/>
      <c r="D84" s="39"/>
      <c r="E84" s="40"/>
      <c r="F84" s="41"/>
      <c r="G84" s="38"/>
      <c r="H84" s="39"/>
      <c r="I84" s="40"/>
      <c r="J84" s="41"/>
      <c r="K84" s="38"/>
      <c r="L84" s="39"/>
      <c r="M84" s="40"/>
      <c r="N84" s="41"/>
      <c r="R84" s="7"/>
      <c r="S84" s="7"/>
      <c r="T84" s="7"/>
      <c r="U84" s="7"/>
      <c r="V84" s="7"/>
      <c r="W84" s="7"/>
      <c r="X84" s="7"/>
      <c r="Y84" s="7"/>
      <c r="Z84" s="112"/>
      <c r="AA84" s="7"/>
      <c r="AB84" s="112"/>
    </row>
    <row r="85" spans="1:28" ht="15.75" thickBot="1" x14ac:dyDescent="0.3">
      <c r="A85" s="95">
        <v>6</v>
      </c>
      <c r="B85" s="71" t="s">
        <v>72</v>
      </c>
      <c r="C85" s="14"/>
      <c r="D85" s="39">
        <v>4.75</v>
      </c>
      <c r="E85" s="40">
        <v>4.75</v>
      </c>
      <c r="F85" s="41">
        <f>(2*E85+D85)/3</f>
        <v>4.75</v>
      </c>
      <c r="G85" s="38"/>
      <c r="H85" s="39"/>
      <c r="I85" s="40"/>
      <c r="J85" s="41">
        <v>4</v>
      </c>
      <c r="K85" s="38"/>
      <c r="L85" s="39">
        <v>3.75</v>
      </c>
      <c r="M85" s="40">
        <v>4.75</v>
      </c>
      <c r="N85" s="41">
        <f>(2*M85+L85)/3</f>
        <v>4.416666666666667</v>
      </c>
      <c r="O85" s="10">
        <v>251779</v>
      </c>
      <c r="P85" s="38">
        <f>AVERAGE(F85,J85,N85)</f>
        <v>4.3888888888888893</v>
      </c>
      <c r="Q85" s="111">
        <f>FLOOR(CEILING(P85,0.25),0.5)</f>
        <v>4.5</v>
      </c>
      <c r="R85" s="5"/>
      <c r="S85" s="5">
        <v>26.5</v>
      </c>
      <c r="T85" s="5"/>
      <c r="U85" s="5">
        <f>SUM(R85:T85)</f>
        <v>26.5</v>
      </c>
      <c r="V85" s="113">
        <v>8</v>
      </c>
      <c r="W85" s="5"/>
      <c r="X85" s="5">
        <f>SUM(V85:W85)</f>
        <v>8</v>
      </c>
      <c r="Y85" s="5">
        <f>SUM(U85,X85)</f>
        <v>34.5</v>
      </c>
      <c r="Z85" s="111">
        <f>IF(Y85&lt;$AE$5,$AG$4,IF(Y85&lt;$AE$6,$AG$5,IF(Y85&lt;$AE$7,$AG$6,IF(Y85&lt;$AE$8,$AG$7,IF(Y85&lt;$AE$9,$AG$8,$AG$9)))))</f>
        <v>3</v>
      </c>
      <c r="AA85" s="5">
        <f>AVERAGE(Q85,Z85)</f>
        <v>3.75</v>
      </c>
      <c r="AB85" s="111">
        <f>CEILING(AA85,0.5)</f>
        <v>4</v>
      </c>
    </row>
    <row r="86" spans="1:28" ht="15.75" thickBot="1" x14ac:dyDescent="0.3">
      <c r="A86" s="94"/>
      <c r="B86" s="72" t="s">
        <v>73</v>
      </c>
      <c r="C86" s="15"/>
      <c r="D86" s="39">
        <v>5</v>
      </c>
      <c r="E86" s="40">
        <v>4.75</v>
      </c>
      <c r="F86" s="41">
        <f>(2*E86+D86)/3</f>
        <v>4.833333333333333</v>
      </c>
      <c r="G86" s="38"/>
      <c r="H86" s="39"/>
      <c r="I86" s="40"/>
      <c r="J86" s="41">
        <v>4</v>
      </c>
      <c r="K86" s="38"/>
      <c r="L86" s="39">
        <v>4.5</v>
      </c>
      <c r="M86" s="40">
        <v>4.75</v>
      </c>
      <c r="N86" s="41">
        <f>(2*M86+L86)/3</f>
        <v>4.666666666666667</v>
      </c>
      <c r="O86" s="10">
        <v>251792</v>
      </c>
      <c r="P86" s="38">
        <f>AVERAGE(F86,J86,N86)</f>
        <v>4.5</v>
      </c>
      <c r="Q86" s="111">
        <f>FLOOR(CEILING(P86,0.25),0.5)</f>
        <v>4.5</v>
      </c>
      <c r="R86" s="5">
        <v>28.5</v>
      </c>
      <c r="S86" s="5"/>
      <c r="T86" s="5"/>
      <c r="U86" s="5">
        <f>SUM(R86:T86)</f>
        <v>28.5</v>
      </c>
      <c r="V86" s="5"/>
      <c r="W86" s="5">
        <v>26</v>
      </c>
      <c r="X86" s="5">
        <f>SUM(V86:W86)</f>
        <v>26</v>
      </c>
      <c r="Y86" s="5">
        <f>SUM(U86,X86)</f>
        <v>54.5</v>
      </c>
      <c r="Z86" s="111">
        <f>IF(Y86&lt;$AE$5,$AG$4,IF(Y86&lt;$AE$6,$AG$5,IF(Y86&lt;$AE$7,$AG$6,IF(Y86&lt;$AE$8,$AG$7,IF(Y86&lt;$AE$9,$AG$8,$AG$9)))))</f>
        <v>4</v>
      </c>
      <c r="AA86" s="5">
        <f>AVERAGE(Q86,Z86)</f>
        <v>4.25</v>
      </c>
      <c r="AB86" s="111">
        <f>CEILING(AA86,0.5)</f>
        <v>4.5</v>
      </c>
    </row>
    <row r="87" spans="1:28" ht="15.75" thickBot="1" x14ac:dyDescent="0.3">
      <c r="A87" s="65"/>
      <c r="B87" s="73"/>
      <c r="C87" s="11"/>
      <c r="D87" s="39"/>
      <c r="E87" s="40"/>
      <c r="F87" s="41"/>
      <c r="G87" s="38"/>
      <c r="H87" s="39"/>
      <c r="I87" s="40"/>
      <c r="J87" s="41"/>
      <c r="K87" s="38"/>
      <c r="L87" s="39"/>
      <c r="M87" s="40"/>
      <c r="N87" s="41"/>
      <c r="R87" s="7"/>
      <c r="S87" s="7"/>
      <c r="T87" s="7"/>
      <c r="U87" s="7"/>
      <c r="V87" s="7"/>
      <c r="W87" s="7"/>
      <c r="X87" s="7"/>
      <c r="Y87" s="7"/>
      <c r="Z87" s="112"/>
      <c r="AA87" s="7"/>
      <c r="AB87" s="112"/>
    </row>
    <row r="88" spans="1:28" ht="15.75" thickBot="1" x14ac:dyDescent="0.3">
      <c r="A88" s="95">
        <v>7</v>
      </c>
      <c r="B88" s="71" t="s">
        <v>74</v>
      </c>
      <c r="C88" s="14"/>
      <c r="D88" s="39">
        <v>5</v>
      </c>
      <c r="E88" s="40">
        <v>5</v>
      </c>
      <c r="F88" s="41">
        <f>(2*E88+D88)/3</f>
        <v>5</v>
      </c>
      <c r="G88" s="38"/>
      <c r="H88" s="39"/>
      <c r="I88" s="40"/>
      <c r="J88" s="41">
        <v>4.5</v>
      </c>
      <c r="K88" s="38"/>
      <c r="L88" s="39">
        <v>4.75</v>
      </c>
      <c r="M88" s="40">
        <v>4.75</v>
      </c>
      <c r="N88" s="41">
        <f>(2*M88+L88)/3</f>
        <v>4.75</v>
      </c>
      <c r="O88" s="10">
        <v>251800</v>
      </c>
      <c r="P88" s="38">
        <f>AVERAGE(F88,J88,N88)</f>
        <v>4.75</v>
      </c>
      <c r="Q88" s="111">
        <f>FLOOR(CEILING(P88,0.25),0.5)</f>
        <v>4.5</v>
      </c>
      <c r="R88" s="5">
        <v>22</v>
      </c>
      <c r="S88" s="5"/>
      <c r="T88" s="5"/>
      <c r="U88" s="5">
        <f>SUM(R88:T88)</f>
        <v>22</v>
      </c>
      <c r="V88" s="5"/>
      <c r="W88" s="5">
        <v>25</v>
      </c>
      <c r="X88" s="5">
        <f>SUM(V88:W88)</f>
        <v>25</v>
      </c>
      <c r="Y88" s="5">
        <f>SUM(U88,X88)</f>
        <v>47</v>
      </c>
      <c r="Z88" s="111">
        <f>IF(Y88&lt;$AE$5,$AG$4,IF(Y88&lt;$AE$6,$AG$5,IF(Y88&lt;$AE$7,$AG$6,IF(Y88&lt;$AE$8,$AG$7,IF(Y88&lt;$AE$9,$AG$8,$AG$9)))))</f>
        <v>3.5</v>
      </c>
      <c r="AA88" s="5">
        <f>AVERAGE(Q88,Z88)</f>
        <v>4</v>
      </c>
      <c r="AB88" s="111">
        <f>CEILING(AA88,0.5)</f>
        <v>4</v>
      </c>
    </row>
    <row r="89" spans="1:28" ht="15.75" thickBot="1" x14ac:dyDescent="0.3">
      <c r="A89" s="94"/>
      <c r="B89" s="72" t="s">
        <v>75</v>
      </c>
      <c r="C89" s="15"/>
      <c r="D89" s="39">
        <v>5</v>
      </c>
      <c r="E89" s="40">
        <v>5</v>
      </c>
      <c r="F89" s="41">
        <f>(2*E89+D89)/3</f>
        <v>5</v>
      </c>
      <c r="G89" s="38"/>
      <c r="H89" s="39"/>
      <c r="I89" s="40"/>
      <c r="J89" s="41">
        <v>4.5</v>
      </c>
      <c r="K89" s="38"/>
      <c r="L89" s="39">
        <v>5</v>
      </c>
      <c r="M89" s="40">
        <v>4.75</v>
      </c>
      <c r="N89" s="41">
        <f>(2*M89+L89)/3</f>
        <v>4.833333333333333</v>
      </c>
      <c r="O89" s="10">
        <v>251819</v>
      </c>
      <c r="P89" s="38">
        <f>AVERAGE(F89,J89,N89)</f>
        <v>4.7777777777777777</v>
      </c>
      <c r="Q89" s="111">
        <f>FLOOR(CEILING(P89,0.25),0.5)</f>
        <v>5</v>
      </c>
      <c r="R89" s="5"/>
      <c r="S89" s="5">
        <v>27.5</v>
      </c>
      <c r="T89" s="5"/>
      <c r="U89" s="5">
        <f>SUM(R89:T89)</f>
        <v>27.5</v>
      </c>
      <c r="V89" s="5"/>
      <c r="W89" s="5">
        <v>40</v>
      </c>
      <c r="X89" s="5">
        <f>SUM(V89:W89)</f>
        <v>40</v>
      </c>
      <c r="Y89" s="5">
        <f>SUM(U89,X89)</f>
        <v>67.5</v>
      </c>
      <c r="Z89" s="111">
        <f>IF(Y89&lt;$AE$5,$AG$4,IF(Y89&lt;$AE$6,$AG$5,IF(Y89&lt;$AE$7,$AG$6,IF(Y89&lt;$AE$8,$AG$7,IF(Y89&lt;$AE$9,$AG$8,$AG$9)))))</f>
        <v>4.5</v>
      </c>
      <c r="AA89" s="5">
        <f>AVERAGE(Q89,Z89)</f>
        <v>4.75</v>
      </c>
      <c r="AB89" s="111">
        <f>CEILING(AA89,0.5)</f>
        <v>5</v>
      </c>
    </row>
    <row r="90" spans="1:28" ht="15.75" thickBot="1" x14ac:dyDescent="0.3">
      <c r="A90" s="65"/>
      <c r="B90" s="73"/>
      <c r="C90" s="11"/>
      <c r="D90" s="39"/>
      <c r="E90" s="40"/>
      <c r="F90" s="41"/>
      <c r="G90" s="38"/>
      <c r="H90" s="39"/>
      <c r="I90" s="40"/>
      <c r="J90" s="41"/>
      <c r="K90" s="38"/>
      <c r="L90" s="39"/>
      <c r="M90" s="40"/>
      <c r="N90" s="41"/>
      <c r="R90" s="7"/>
      <c r="S90" s="7"/>
      <c r="T90" s="7"/>
      <c r="U90" s="7"/>
      <c r="V90" s="7"/>
      <c r="W90" s="7"/>
      <c r="X90" s="7"/>
      <c r="Y90" s="7"/>
      <c r="Z90" s="112"/>
      <c r="AA90" s="7"/>
      <c r="AB90" s="112"/>
    </row>
    <row r="91" spans="1:28" ht="15.75" thickBot="1" x14ac:dyDescent="0.3">
      <c r="A91" s="95">
        <v>8</v>
      </c>
      <c r="B91" s="71" t="s">
        <v>76</v>
      </c>
      <c r="C91" s="14"/>
      <c r="D91" s="39">
        <v>4</v>
      </c>
      <c r="E91" s="40">
        <v>5</v>
      </c>
      <c r="F91" s="41">
        <f>(2*E91+D91)/3</f>
        <v>4.666666666666667</v>
      </c>
      <c r="G91" s="38"/>
      <c r="H91" s="39"/>
      <c r="I91" s="40"/>
      <c r="J91" s="41">
        <v>4.5</v>
      </c>
      <c r="K91" s="38"/>
      <c r="L91" s="39">
        <v>4.25</v>
      </c>
      <c r="M91" s="40">
        <v>5</v>
      </c>
      <c r="N91" s="41">
        <f>(2*M91+L91)/3</f>
        <v>4.75</v>
      </c>
      <c r="O91" s="10">
        <v>251816</v>
      </c>
      <c r="P91" s="38">
        <f>AVERAGE(F91,J91,N91)</f>
        <v>4.6388888888888893</v>
      </c>
      <c r="Q91" s="111">
        <f>FLOOR(CEILING(P91,0.25),0.5)</f>
        <v>4.5</v>
      </c>
      <c r="R91" s="5">
        <v>23</v>
      </c>
      <c r="S91" s="5"/>
      <c r="T91" s="5"/>
      <c r="U91" s="5">
        <f>SUM(R91:T91)</f>
        <v>23</v>
      </c>
      <c r="V91" s="5">
        <v>22</v>
      </c>
      <c r="W91" s="5"/>
      <c r="X91" s="5">
        <f>SUM(V91:W91)</f>
        <v>22</v>
      </c>
      <c r="Y91" s="5">
        <f>SUM(U91,X91)</f>
        <v>45</v>
      </c>
      <c r="Z91" s="111">
        <f>IF(Y91&lt;$AE$5,$AG$4,IF(Y91&lt;$AE$6,$AG$5,IF(Y91&lt;$AE$7,$AG$6,IF(Y91&lt;$AE$8,$AG$7,IF(Y91&lt;$AE$9,$AG$8,$AG$9)))))</f>
        <v>3.5</v>
      </c>
      <c r="AA91" s="5">
        <f>AVERAGE(Q91,Z91)</f>
        <v>4</v>
      </c>
      <c r="AB91" s="111">
        <f>CEILING(AA91,0.5)</f>
        <v>4</v>
      </c>
    </row>
    <row r="92" spans="1:28" ht="15.75" thickBot="1" x14ac:dyDescent="0.3">
      <c r="A92" s="94"/>
      <c r="B92" s="72" t="s">
        <v>77</v>
      </c>
      <c r="C92" s="15"/>
      <c r="D92" s="44">
        <v>5</v>
      </c>
      <c r="E92" s="45">
        <v>5</v>
      </c>
      <c r="F92" s="46">
        <f>(2*E92+D92)/3</f>
        <v>5</v>
      </c>
      <c r="G92" s="38"/>
      <c r="H92" s="44"/>
      <c r="I92" s="45"/>
      <c r="J92" s="46">
        <v>4.5</v>
      </c>
      <c r="K92" s="38"/>
      <c r="L92" s="44">
        <v>4.5</v>
      </c>
      <c r="M92" s="45">
        <v>5</v>
      </c>
      <c r="N92" s="46">
        <f>(2*M92+L92)/3</f>
        <v>4.833333333333333</v>
      </c>
      <c r="O92" s="10">
        <v>251778</v>
      </c>
      <c r="P92" s="38">
        <f>AVERAGE(F92,J92,N92)</f>
        <v>4.7777777777777777</v>
      </c>
      <c r="Q92" s="111">
        <f>FLOOR(CEILING(P92,0.25),0.5)</f>
        <v>5</v>
      </c>
      <c r="R92" s="5">
        <v>35.5</v>
      </c>
      <c r="S92" s="5"/>
      <c r="T92" s="5"/>
      <c r="U92" s="5">
        <f>SUM(R92:T92)</f>
        <v>35.5</v>
      </c>
      <c r="V92" s="5">
        <v>37</v>
      </c>
      <c r="W92" s="5"/>
      <c r="X92" s="5">
        <f>SUM(V92:W92)</f>
        <v>37</v>
      </c>
      <c r="Y92" s="5">
        <f>SUM(U92,X92)</f>
        <v>72.5</v>
      </c>
      <c r="Z92" s="111">
        <f>IF(Y92&lt;$AE$5,$AG$4,IF(Y92&lt;$AE$6,$AG$5,IF(Y92&lt;$AE$7,$AG$6,IF(Y92&lt;$AE$8,$AG$7,IF(Y92&lt;$AE$9,$AG$8,$AG$9)))))</f>
        <v>5</v>
      </c>
      <c r="AA92" s="5">
        <f>AVERAGE(Q92,Z92)</f>
        <v>5</v>
      </c>
      <c r="AB92" s="111">
        <f>CEILING(AA92,0.5)</f>
        <v>5</v>
      </c>
    </row>
    <row r="93" spans="1:28" x14ac:dyDescent="0.25">
      <c r="A93" s="63"/>
      <c r="B93" s="7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R93" s="38"/>
      <c r="S93" s="38"/>
      <c r="T93" s="38"/>
      <c r="U93" s="38"/>
      <c r="V93" s="38"/>
      <c r="W93" s="38"/>
      <c r="X93" s="38"/>
      <c r="Y93" s="38"/>
      <c r="Z93" s="114"/>
      <c r="AA93" s="38"/>
      <c r="AB93" s="114"/>
    </row>
    <row r="94" spans="1:28" ht="15.75" thickBot="1" x14ac:dyDescent="0.3">
      <c r="A94" s="60"/>
      <c r="B94" s="60"/>
      <c r="R94" s="7"/>
      <c r="S94" s="7"/>
      <c r="T94" s="7"/>
      <c r="U94" s="7"/>
      <c r="V94" s="7"/>
      <c r="W94" s="7"/>
      <c r="X94" s="7"/>
      <c r="Y94" s="7"/>
      <c r="Z94" s="112"/>
      <c r="AA94" s="7"/>
      <c r="AB94" s="112"/>
    </row>
    <row r="95" spans="1:28" ht="15.75" thickBot="1" x14ac:dyDescent="0.3">
      <c r="A95" s="61" t="s">
        <v>7</v>
      </c>
      <c r="B95" s="69"/>
      <c r="C95" s="2"/>
      <c r="D95" s="98" t="s">
        <v>20</v>
      </c>
      <c r="E95" s="99"/>
      <c r="F95" s="100"/>
      <c r="G95" s="4"/>
      <c r="H95" s="98" t="s">
        <v>21</v>
      </c>
      <c r="I95" s="99"/>
      <c r="J95" s="100"/>
      <c r="K95" s="4"/>
      <c r="L95" s="98" t="s">
        <v>22</v>
      </c>
      <c r="M95" s="99"/>
      <c r="N95" s="100"/>
      <c r="R95" s="7"/>
      <c r="S95" s="7"/>
      <c r="T95" s="7"/>
      <c r="U95" s="7"/>
      <c r="V95" s="7"/>
      <c r="W95" s="7"/>
      <c r="X95" s="7"/>
      <c r="Y95" s="7"/>
      <c r="Z95" s="112"/>
      <c r="AA95" s="7"/>
      <c r="AB95" s="112"/>
    </row>
    <row r="96" spans="1:28" ht="15.75" thickBot="1" x14ac:dyDescent="0.3">
      <c r="A96" s="62" t="s">
        <v>0</v>
      </c>
      <c r="B96" s="70" t="s">
        <v>14</v>
      </c>
      <c r="C96" s="4"/>
      <c r="D96" s="13" t="s">
        <v>5</v>
      </c>
      <c r="E96" s="13" t="s">
        <v>4</v>
      </c>
      <c r="F96" s="13" t="s">
        <v>3</v>
      </c>
      <c r="G96" s="4"/>
      <c r="H96" s="13" t="s">
        <v>5</v>
      </c>
      <c r="I96" s="13" t="s">
        <v>4</v>
      </c>
      <c r="J96" s="13" t="s">
        <v>3</v>
      </c>
      <c r="K96" s="4"/>
      <c r="L96" s="13" t="s">
        <v>5</v>
      </c>
      <c r="M96" s="13" t="s">
        <v>4</v>
      </c>
      <c r="N96" s="13" t="s">
        <v>3</v>
      </c>
      <c r="R96" s="7"/>
      <c r="S96" s="7"/>
      <c r="T96" s="7"/>
      <c r="U96" s="7"/>
      <c r="V96" s="7"/>
      <c r="W96" s="7"/>
      <c r="X96" s="7"/>
      <c r="Y96" s="7"/>
      <c r="Z96" s="112"/>
      <c r="AA96" s="7"/>
      <c r="AB96" s="112"/>
    </row>
    <row r="97" spans="1:28" ht="15.75" thickBot="1" x14ac:dyDescent="0.3">
      <c r="A97" s="95">
        <v>9</v>
      </c>
      <c r="B97" s="71" t="s">
        <v>78</v>
      </c>
      <c r="C97" s="14"/>
      <c r="D97" s="35">
        <v>4.5</v>
      </c>
      <c r="E97" s="36">
        <v>4.75</v>
      </c>
      <c r="F97" s="37">
        <f>(D97+E97+E97)/3</f>
        <v>4.666666666666667</v>
      </c>
      <c r="G97" s="38"/>
      <c r="H97" s="35"/>
      <c r="I97" s="36"/>
      <c r="J97" s="37">
        <v>4</v>
      </c>
      <c r="K97" s="38"/>
      <c r="L97" s="48"/>
      <c r="M97" s="36"/>
      <c r="N97" s="37">
        <v>4.5</v>
      </c>
      <c r="O97" s="10">
        <v>251790</v>
      </c>
      <c r="P97" s="38">
        <f>AVERAGE(F97,J97,N97)</f>
        <v>4.3888888888888893</v>
      </c>
      <c r="Q97" s="111">
        <f>FLOOR(CEILING(P97,0.25),0.5)</f>
        <v>4.5</v>
      </c>
      <c r="R97" s="5"/>
      <c r="S97" s="5">
        <v>32</v>
      </c>
      <c r="T97" s="5"/>
      <c r="U97" s="5">
        <f>SUM(R97:T97)</f>
        <v>32</v>
      </c>
      <c r="V97" s="5"/>
      <c r="W97" s="5">
        <v>29</v>
      </c>
      <c r="X97" s="5">
        <f>SUM(V97:W97)</f>
        <v>29</v>
      </c>
      <c r="Y97" s="5">
        <f>SUM(U97,X97)</f>
        <v>61</v>
      </c>
      <c r="Z97" s="111">
        <f>IF(Y97&lt;$AE$5,$AG$4,IF(Y97&lt;$AE$6,$AG$5,IF(Y97&lt;$AE$7,$AG$6,IF(Y97&lt;$AE$8,$AG$7,IF(Y97&lt;$AE$9,$AG$8,$AG$9)))))</f>
        <v>4.5</v>
      </c>
      <c r="AA97" s="5">
        <f>AVERAGE(Q97,Z97)</f>
        <v>4.5</v>
      </c>
      <c r="AB97" s="111">
        <f>CEILING(AA97,0.5)</f>
        <v>4.5</v>
      </c>
    </row>
    <row r="98" spans="1:28" s="60" customFormat="1" ht="15.75" thickBot="1" x14ac:dyDescent="0.3">
      <c r="A98" s="93"/>
      <c r="B98" s="82" t="s">
        <v>61</v>
      </c>
      <c r="C98" s="65"/>
      <c r="D98" s="83">
        <v>4</v>
      </c>
      <c r="E98" s="84">
        <v>4.75</v>
      </c>
      <c r="F98" s="37">
        <f t="shared" ref="F98:F108" si="0">(D98+E98+E98)/3</f>
        <v>4.5</v>
      </c>
      <c r="G98" s="38"/>
      <c r="H98" s="83"/>
      <c r="I98" s="84"/>
      <c r="J98" s="85">
        <v>4</v>
      </c>
      <c r="K98" s="38"/>
      <c r="L98" s="86"/>
      <c r="M98" s="84"/>
      <c r="N98" s="85">
        <v>4.5</v>
      </c>
      <c r="O98" s="10">
        <v>251777</v>
      </c>
      <c r="P98" s="38">
        <f>AVERAGE(F98,J98,N98)</f>
        <v>4.333333333333333</v>
      </c>
      <c r="Q98" s="111">
        <f>FLOOR(CEILING(P98,0.25),0.5)</f>
        <v>4.5</v>
      </c>
      <c r="S98" s="5">
        <v>23</v>
      </c>
      <c r="T98" s="5"/>
      <c r="U98" s="5">
        <f>SUM(R98:T98)</f>
        <v>23</v>
      </c>
      <c r="V98" s="5"/>
      <c r="W98" s="113">
        <v>14</v>
      </c>
      <c r="X98" s="5">
        <f>SUM(V98:W98)</f>
        <v>14</v>
      </c>
      <c r="Y98" s="5">
        <f>SUM(U98,X98)</f>
        <v>37</v>
      </c>
      <c r="Z98" s="111">
        <f>IF(Y98&lt;$AE$5,$AG$4,IF(Y98&lt;$AE$6,$AG$5,IF(Y98&lt;$AE$7,$AG$6,IF(Y98&lt;$AE$8,$AG$7,IF(Y98&lt;$AE$9,$AG$8,$AG$9)))))</f>
        <v>3</v>
      </c>
      <c r="AA98" s="5">
        <f>AVERAGE(Q98,Z98)</f>
        <v>3.75</v>
      </c>
      <c r="AB98" s="111">
        <f>CEILING(AA98,0.5)</f>
        <v>4</v>
      </c>
    </row>
    <row r="99" spans="1:28" ht="15.75" thickBot="1" x14ac:dyDescent="0.3">
      <c r="A99" s="94"/>
      <c r="B99" s="72" t="s">
        <v>78</v>
      </c>
      <c r="C99" s="15"/>
      <c r="D99" s="39">
        <v>4.5</v>
      </c>
      <c r="E99" s="40">
        <v>4.75</v>
      </c>
      <c r="F99" s="37">
        <f t="shared" si="0"/>
        <v>4.666666666666667</v>
      </c>
      <c r="G99" s="38"/>
      <c r="H99" s="39"/>
      <c r="I99" s="40"/>
      <c r="J99" s="41">
        <v>4</v>
      </c>
      <c r="K99" s="38"/>
      <c r="L99" s="39"/>
      <c r="M99" s="40"/>
      <c r="N99" s="41">
        <v>4.5</v>
      </c>
      <c r="O99" s="10">
        <v>251788</v>
      </c>
      <c r="P99" s="38">
        <f>AVERAGE(F99,J99,N99)</f>
        <v>4.3888888888888893</v>
      </c>
      <c r="Q99" s="111">
        <f>FLOOR(CEILING(P99,0.25),0.5)</f>
        <v>4.5</v>
      </c>
      <c r="R99" s="5">
        <v>24</v>
      </c>
      <c r="S99" s="5"/>
      <c r="T99" s="5"/>
      <c r="U99" s="5">
        <f>SUM(R99:T99)</f>
        <v>24</v>
      </c>
      <c r="V99" s="5"/>
      <c r="W99" s="113">
        <v>16</v>
      </c>
      <c r="X99" s="5">
        <f>SUM(V99:W99)</f>
        <v>16</v>
      </c>
      <c r="Y99" s="5">
        <f>SUM(U99,X99)</f>
        <v>40</v>
      </c>
      <c r="Z99" s="111">
        <f>IF(Y99&lt;$AE$5,$AG$4,IF(Y99&lt;$AE$6,$AG$5,IF(Y99&lt;$AE$7,$AG$6,IF(Y99&lt;$AE$8,$AG$7,IF(Y99&lt;$AE$9,$AG$8,$AG$9)))))</f>
        <v>3.5</v>
      </c>
      <c r="AA99" s="5">
        <f>AVERAGE(Q99,Z99)</f>
        <v>4</v>
      </c>
      <c r="AB99" s="111">
        <f>CEILING(AA99,0.5)</f>
        <v>4</v>
      </c>
    </row>
    <row r="100" spans="1:28" ht="15.75" thickBot="1" x14ac:dyDescent="0.3">
      <c r="A100" s="65"/>
      <c r="B100" s="73"/>
      <c r="C100" s="11"/>
      <c r="D100" s="39"/>
      <c r="E100" s="40"/>
      <c r="F100" s="41"/>
      <c r="G100" s="38"/>
      <c r="H100" s="39"/>
      <c r="I100" s="40"/>
      <c r="J100" s="41"/>
      <c r="K100" s="38"/>
      <c r="L100" s="39"/>
      <c r="M100" s="40"/>
      <c r="N100" s="41"/>
      <c r="R100" s="7"/>
      <c r="S100" s="7"/>
      <c r="T100" s="7"/>
      <c r="U100" s="7"/>
      <c r="V100" s="7"/>
      <c r="W100" s="7"/>
      <c r="X100" s="7"/>
      <c r="Y100" s="7"/>
      <c r="Z100" s="112"/>
      <c r="AA100" s="7"/>
      <c r="AB100" s="112"/>
    </row>
    <row r="101" spans="1:28" ht="15.75" thickBot="1" x14ac:dyDescent="0.3">
      <c r="A101" s="95">
        <v>10</v>
      </c>
      <c r="B101" s="71" t="s">
        <v>38</v>
      </c>
      <c r="C101" s="14"/>
      <c r="D101" s="39">
        <v>5</v>
      </c>
      <c r="E101" s="40">
        <v>5</v>
      </c>
      <c r="F101" s="37">
        <f t="shared" si="0"/>
        <v>5</v>
      </c>
      <c r="G101" s="38"/>
      <c r="H101" s="39"/>
      <c r="I101" s="40"/>
      <c r="J101" s="41">
        <v>4.5</v>
      </c>
      <c r="K101" s="38"/>
      <c r="L101" s="39"/>
      <c r="M101" s="40"/>
      <c r="N101" s="41">
        <v>5</v>
      </c>
      <c r="O101" s="10">
        <v>251785</v>
      </c>
      <c r="P101" s="38">
        <f>AVERAGE(F101,J101,N101)</f>
        <v>4.833333333333333</v>
      </c>
      <c r="Q101" s="111">
        <f>FLOOR(CEILING(P101,0.25),0.5)</f>
        <v>5</v>
      </c>
      <c r="R101" s="5">
        <v>36.5</v>
      </c>
      <c r="S101" s="5"/>
      <c r="T101" s="5"/>
      <c r="U101" s="5">
        <f>SUM(R101:T101)</f>
        <v>36.5</v>
      </c>
      <c r="V101" s="5">
        <v>34</v>
      </c>
      <c r="W101" s="5"/>
      <c r="X101" s="5">
        <f>SUM(V101:W101)</f>
        <v>34</v>
      </c>
      <c r="Y101" s="5">
        <f>SUM(U101,X101)</f>
        <v>70.5</v>
      </c>
      <c r="Z101" s="111">
        <f>IF(Y101&lt;$AE$5,$AG$4,IF(Y101&lt;$AE$6,$AG$5,IF(Y101&lt;$AE$7,$AG$6,IF(Y101&lt;$AE$8,$AG$7,IF(Y101&lt;$AE$9,$AG$8,$AG$9)))))</f>
        <v>5</v>
      </c>
      <c r="AA101" s="5">
        <f>AVERAGE(Q101,Z101)</f>
        <v>5</v>
      </c>
      <c r="AB101" s="111">
        <f>CEILING(AA101,0.5)</f>
        <v>5</v>
      </c>
    </row>
    <row r="102" spans="1:28" ht="15.75" thickBot="1" x14ac:dyDescent="0.3">
      <c r="A102" s="94"/>
      <c r="B102" s="72" t="s">
        <v>79</v>
      </c>
      <c r="C102" s="15"/>
      <c r="D102" s="39">
        <v>3.5</v>
      </c>
      <c r="E102" s="40">
        <v>5</v>
      </c>
      <c r="F102" s="37">
        <f t="shared" si="0"/>
        <v>4.5</v>
      </c>
      <c r="G102" s="38"/>
      <c r="H102" s="39"/>
      <c r="I102" s="40"/>
      <c r="J102" s="41">
        <v>4.5</v>
      </c>
      <c r="K102" s="38"/>
      <c r="L102" s="39"/>
      <c r="M102" s="40"/>
      <c r="N102" s="41">
        <v>5</v>
      </c>
      <c r="O102" s="10">
        <v>251815</v>
      </c>
      <c r="P102" s="38">
        <f>AVERAGE(F102,J102,N102)</f>
        <v>4.666666666666667</v>
      </c>
      <c r="Q102" s="111">
        <f>FLOOR(CEILING(P102,0.25),0.5)</f>
        <v>4.5</v>
      </c>
      <c r="R102" s="5"/>
      <c r="S102" s="5">
        <v>27</v>
      </c>
      <c r="T102" s="5"/>
      <c r="U102" s="5">
        <f>SUM(R102:T102)</f>
        <v>27</v>
      </c>
      <c r="V102" s="5"/>
      <c r="W102" s="5">
        <v>20</v>
      </c>
      <c r="X102" s="5">
        <f>SUM(V102:W102)</f>
        <v>20</v>
      </c>
      <c r="Y102" s="5">
        <f>SUM(U102,X102)</f>
        <v>47</v>
      </c>
      <c r="Z102" s="111">
        <f>IF(Y102&lt;$AE$5,$AG$4,IF(Y102&lt;$AE$6,$AG$5,IF(Y102&lt;$AE$7,$AG$6,IF(Y102&lt;$AE$8,$AG$7,IF(Y102&lt;$AE$9,$AG$8,$AG$9)))))</f>
        <v>3.5</v>
      </c>
      <c r="AA102" s="5">
        <f>AVERAGE(Q102,Z102)</f>
        <v>4</v>
      </c>
      <c r="AB102" s="111">
        <f>CEILING(AA102,0.5)</f>
        <v>4</v>
      </c>
    </row>
    <row r="103" spans="1:28" ht="15.75" thickBot="1" x14ac:dyDescent="0.3">
      <c r="A103" s="65"/>
      <c r="B103" s="73"/>
      <c r="C103" s="11"/>
      <c r="D103" s="39"/>
      <c r="E103" s="40"/>
      <c r="F103" s="41"/>
      <c r="G103" s="38"/>
      <c r="H103" s="39"/>
      <c r="I103" s="40"/>
      <c r="J103" s="41"/>
      <c r="K103" s="38"/>
      <c r="L103" s="39"/>
      <c r="M103" s="40"/>
      <c r="N103" s="41"/>
      <c r="R103" s="7"/>
      <c r="S103" s="7"/>
      <c r="T103" s="7"/>
      <c r="U103" s="7"/>
      <c r="V103" s="7"/>
      <c r="W103" s="7"/>
      <c r="X103" s="7"/>
      <c r="Y103" s="7"/>
      <c r="Z103" s="112"/>
      <c r="AA103" s="7"/>
      <c r="AB103" s="112"/>
    </row>
    <row r="104" spans="1:28" ht="15.75" thickBot="1" x14ac:dyDescent="0.3">
      <c r="A104" s="95">
        <v>11</v>
      </c>
      <c r="B104" s="71" t="s">
        <v>80</v>
      </c>
      <c r="C104" s="14"/>
      <c r="D104" s="39">
        <v>4.5</v>
      </c>
      <c r="E104" s="40">
        <v>5</v>
      </c>
      <c r="F104" s="37">
        <f t="shared" si="0"/>
        <v>4.833333333333333</v>
      </c>
      <c r="G104" s="38"/>
      <c r="H104" s="39"/>
      <c r="I104" s="40"/>
      <c r="J104" s="41">
        <v>4</v>
      </c>
      <c r="K104" s="38"/>
      <c r="L104" s="39"/>
      <c r="M104" s="40"/>
      <c r="N104" s="41">
        <v>5</v>
      </c>
      <c r="O104" s="10">
        <v>251780</v>
      </c>
      <c r="P104" s="38">
        <f>AVERAGE(F104,J104,N104)</f>
        <v>4.6111111111111107</v>
      </c>
      <c r="Q104" s="111">
        <f>FLOOR(CEILING(P104,0.25),0.5)</f>
        <v>4.5</v>
      </c>
      <c r="R104" s="5"/>
      <c r="S104" s="5">
        <v>33.5</v>
      </c>
      <c r="T104" s="5"/>
      <c r="U104" s="5">
        <f>SUM(R104:T104)</f>
        <v>33.5</v>
      </c>
      <c r="V104" s="5"/>
      <c r="W104" s="5">
        <v>34</v>
      </c>
      <c r="X104" s="5">
        <f>SUM(V104:W104)</f>
        <v>34</v>
      </c>
      <c r="Y104" s="5">
        <f>SUM(U104,X104)</f>
        <v>67.5</v>
      </c>
      <c r="Z104" s="111">
        <f>IF(Y104&lt;$AE$5,$AG$4,IF(Y104&lt;$AE$6,$AG$5,IF(Y104&lt;$AE$7,$AG$6,IF(Y104&lt;$AE$8,$AG$7,IF(Y104&lt;$AE$9,$AG$8,$AG$9)))))</f>
        <v>4.5</v>
      </c>
      <c r="AA104" s="5">
        <f>AVERAGE(Q104,Z104)</f>
        <v>4.5</v>
      </c>
      <c r="AB104" s="111">
        <f>CEILING(AA104,0.5)</f>
        <v>4.5</v>
      </c>
    </row>
    <row r="105" spans="1:28" ht="15.75" thickBot="1" x14ac:dyDescent="0.3">
      <c r="A105" s="94"/>
      <c r="B105" s="72" t="s">
        <v>81</v>
      </c>
      <c r="C105" s="15"/>
      <c r="D105" s="39">
        <v>4.75</v>
      </c>
      <c r="E105" s="40">
        <v>5</v>
      </c>
      <c r="F105" s="37">
        <f t="shared" si="0"/>
        <v>4.916666666666667</v>
      </c>
      <c r="G105" s="38"/>
      <c r="H105" s="39"/>
      <c r="I105" s="40"/>
      <c r="J105" s="41">
        <v>4</v>
      </c>
      <c r="K105" s="38"/>
      <c r="L105" s="39"/>
      <c r="M105" s="40"/>
      <c r="N105" s="41">
        <v>5</v>
      </c>
      <c r="O105" s="10">
        <v>251783</v>
      </c>
      <c r="P105" s="38">
        <f>AVERAGE(F105,J105,N105)</f>
        <v>4.6388888888888893</v>
      </c>
      <c r="Q105" s="111">
        <f>FLOOR(CEILING(P105,0.25),0.5)</f>
        <v>4.5</v>
      </c>
      <c r="R105" s="5">
        <v>25.5</v>
      </c>
      <c r="S105" s="5"/>
      <c r="T105" s="5"/>
      <c r="U105" s="5">
        <f>SUM(R105:T105)</f>
        <v>25.5</v>
      </c>
      <c r="V105" s="5">
        <v>20</v>
      </c>
      <c r="W105" s="5"/>
      <c r="X105" s="5">
        <f>SUM(V105:W105)</f>
        <v>20</v>
      </c>
      <c r="Y105" s="5">
        <f>SUM(U105,X105)</f>
        <v>45.5</v>
      </c>
      <c r="Z105" s="111">
        <f>IF(Y105&lt;$AE$5,$AG$4,IF(Y105&lt;$AE$6,$AG$5,IF(Y105&lt;$AE$7,$AG$6,IF(Y105&lt;$AE$8,$AG$7,IF(Y105&lt;$AE$9,$AG$8,$AG$9)))))</f>
        <v>3.5</v>
      </c>
      <c r="AA105" s="5">
        <f>AVERAGE(Q105,Z105)</f>
        <v>4</v>
      </c>
      <c r="AB105" s="111">
        <f>CEILING(AA105,0.5)</f>
        <v>4</v>
      </c>
    </row>
    <row r="106" spans="1:28" ht="15.75" thickBot="1" x14ac:dyDescent="0.3">
      <c r="A106" s="65"/>
      <c r="B106" s="73"/>
      <c r="C106" s="11"/>
      <c r="D106" s="39"/>
      <c r="E106" s="40"/>
      <c r="F106" s="41"/>
      <c r="G106" s="38"/>
      <c r="H106" s="39"/>
      <c r="I106" s="40"/>
      <c r="J106" s="41"/>
      <c r="K106" s="38"/>
      <c r="L106" s="39"/>
      <c r="M106" s="40"/>
      <c r="N106" s="41"/>
      <c r="R106" s="7"/>
      <c r="S106" s="7"/>
      <c r="T106" s="7"/>
      <c r="U106" s="7"/>
      <c r="V106" s="7"/>
      <c r="W106" s="7"/>
      <c r="X106" s="7"/>
      <c r="Y106" s="7"/>
      <c r="Z106" s="112"/>
      <c r="AA106" s="7"/>
      <c r="AB106" s="112"/>
    </row>
    <row r="107" spans="1:28" ht="15.75" thickBot="1" x14ac:dyDescent="0.3">
      <c r="A107" s="95">
        <v>12</v>
      </c>
      <c r="B107" s="71" t="s">
        <v>82</v>
      </c>
      <c r="C107" s="14"/>
      <c r="D107" s="39">
        <v>3</v>
      </c>
      <c r="E107" s="40">
        <v>4.5</v>
      </c>
      <c r="F107" s="37">
        <f t="shared" si="0"/>
        <v>4</v>
      </c>
      <c r="G107" s="38"/>
      <c r="H107" s="39"/>
      <c r="I107" s="40"/>
      <c r="J107" s="41">
        <v>4.5</v>
      </c>
      <c r="K107" s="38"/>
      <c r="L107" s="39"/>
      <c r="M107" s="40"/>
      <c r="N107" s="41">
        <v>4.5</v>
      </c>
      <c r="O107" s="10">
        <v>245324</v>
      </c>
      <c r="P107" s="38">
        <f>AVERAGE(F107,J107,N107)</f>
        <v>4.333333333333333</v>
      </c>
      <c r="Q107" s="111">
        <f>FLOOR(CEILING(P107,0.25),0.5)</f>
        <v>4.5</v>
      </c>
      <c r="R107" s="5">
        <v>30</v>
      </c>
      <c r="S107" s="5"/>
      <c r="T107" s="5"/>
      <c r="U107" s="5">
        <f>SUM(R107:T107)</f>
        <v>30</v>
      </c>
      <c r="V107" s="5">
        <v>21</v>
      </c>
      <c r="W107" s="5"/>
      <c r="X107" s="5">
        <f>SUM(V107:W107)</f>
        <v>21</v>
      </c>
      <c r="Y107" s="5">
        <f>SUM(U107,X107)</f>
        <v>51</v>
      </c>
      <c r="Z107" s="111">
        <f>IF(Y107&lt;$AE$5,$AG$4,IF(Y107&lt;$AE$6,$AG$5,IF(Y107&lt;$AE$7,$AG$6,IF(Y107&lt;$AE$8,$AG$7,IF(Y107&lt;$AE$9,$AG$8,$AG$9)))))</f>
        <v>4</v>
      </c>
      <c r="AA107" s="5">
        <f>AVERAGE(Q107,Z107)</f>
        <v>4.25</v>
      </c>
      <c r="AB107" s="111">
        <f>CEILING(AA107,0.5)</f>
        <v>4.5</v>
      </c>
    </row>
    <row r="108" spans="1:28" ht="15.75" thickBot="1" x14ac:dyDescent="0.3">
      <c r="A108" s="94"/>
      <c r="B108" s="72" t="s">
        <v>83</v>
      </c>
      <c r="C108" s="15"/>
      <c r="D108" s="44">
        <v>4</v>
      </c>
      <c r="E108" s="45">
        <v>4.5</v>
      </c>
      <c r="F108" s="37">
        <f t="shared" si="0"/>
        <v>4.333333333333333</v>
      </c>
      <c r="G108" s="38"/>
      <c r="H108" s="44"/>
      <c r="I108" s="45"/>
      <c r="J108" s="46">
        <v>4.5</v>
      </c>
      <c r="K108" s="38"/>
      <c r="L108" s="44"/>
      <c r="M108" s="45"/>
      <c r="N108" s="46">
        <v>4.5</v>
      </c>
      <c r="O108" s="10">
        <v>245347</v>
      </c>
      <c r="P108" s="38">
        <f>AVERAGE(F108,J108,N108)</f>
        <v>4.4444444444444438</v>
      </c>
      <c r="Q108" s="111">
        <f>FLOOR(CEILING(P108,0.25),0.5)</f>
        <v>4.5</v>
      </c>
      <c r="R108" s="5"/>
      <c r="S108" s="5"/>
      <c r="T108" s="5">
        <v>30</v>
      </c>
      <c r="U108" s="5">
        <v>30</v>
      </c>
      <c r="V108" s="5">
        <v>23</v>
      </c>
      <c r="W108" s="5"/>
      <c r="X108" s="5">
        <f>SUM(V108:W108)</f>
        <v>23</v>
      </c>
      <c r="Y108" s="5">
        <f>SUM(U108,X108)</f>
        <v>53</v>
      </c>
      <c r="Z108" s="111">
        <f>IF(Y108&lt;$AE$5,$AG$4,IF(Y108&lt;$AE$6,$AG$5,IF(Y108&lt;$AE$7,$AG$6,IF(Y108&lt;$AE$8,$AG$7,IF(Y108&lt;$AE$9,$AG$8,$AG$9)))))</f>
        <v>4</v>
      </c>
      <c r="AA108" s="5">
        <f>AVERAGE(Q108,Z108)</f>
        <v>4.25</v>
      </c>
      <c r="AB108" s="111">
        <f>CEILING(AA108,0.5)</f>
        <v>4.5</v>
      </c>
    </row>
    <row r="109" spans="1:28" x14ac:dyDescent="0.25">
      <c r="A109" s="63"/>
      <c r="B109" s="7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R109" s="7"/>
      <c r="S109" s="7"/>
      <c r="T109" s="7"/>
      <c r="U109" s="7"/>
      <c r="V109" s="7"/>
      <c r="W109" s="7"/>
      <c r="X109" s="7"/>
      <c r="Y109" s="7"/>
      <c r="Z109" s="112"/>
      <c r="AA109" s="7"/>
      <c r="AB109" s="112"/>
    </row>
    <row r="110" spans="1:28" x14ac:dyDescent="0.25">
      <c r="A110" s="63"/>
      <c r="B110" s="7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R110" s="7"/>
      <c r="S110" s="7"/>
      <c r="T110" s="7"/>
      <c r="U110" s="7"/>
      <c r="V110" s="7"/>
      <c r="W110" s="7"/>
      <c r="X110" s="7"/>
      <c r="Y110" s="7"/>
      <c r="Z110" s="112"/>
      <c r="AA110" s="7"/>
      <c r="AB110" s="112"/>
    </row>
    <row r="111" spans="1:28" x14ac:dyDescent="0.25"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28" x14ac:dyDescent="0.25"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</sheetData>
  <mergeCells count="63">
    <mergeCell ref="AA2:AA3"/>
    <mergeCell ref="AB2:AB3"/>
    <mergeCell ref="R65:R66"/>
    <mergeCell ref="AB65:AB66"/>
    <mergeCell ref="V2:V3"/>
    <mergeCell ref="W2:W3"/>
    <mergeCell ref="X2:X3"/>
    <mergeCell ref="Y2:Y3"/>
    <mergeCell ref="Z2:Z3"/>
    <mergeCell ref="Q2:Q3"/>
    <mergeCell ref="R2:R3"/>
    <mergeCell ref="S2:S3"/>
    <mergeCell ref="T2:T3"/>
    <mergeCell ref="U2:U3"/>
    <mergeCell ref="A101:A102"/>
    <mergeCell ref="A104:A105"/>
    <mergeCell ref="A107:A108"/>
    <mergeCell ref="A76:A77"/>
    <mergeCell ref="A82:A83"/>
    <mergeCell ref="A85:A86"/>
    <mergeCell ref="A88:A89"/>
    <mergeCell ref="A91:A92"/>
    <mergeCell ref="A97:A99"/>
    <mergeCell ref="A7:A8"/>
    <mergeCell ref="D2:F2"/>
    <mergeCell ref="H2:J2"/>
    <mergeCell ref="L2:N2"/>
    <mergeCell ref="A4:A5"/>
    <mergeCell ref="L33:N33"/>
    <mergeCell ref="A10:A11"/>
    <mergeCell ref="A13:A14"/>
    <mergeCell ref="D17:F17"/>
    <mergeCell ref="H17:J17"/>
    <mergeCell ref="L17:N17"/>
    <mergeCell ref="A19:A20"/>
    <mergeCell ref="A22:A23"/>
    <mergeCell ref="A25:A26"/>
    <mergeCell ref="A28:A29"/>
    <mergeCell ref="D33:F33"/>
    <mergeCell ref="H33:J33"/>
    <mergeCell ref="A35:A36"/>
    <mergeCell ref="A38:A39"/>
    <mergeCell ref="A41:A42"/>
    <mergeCell ref="A44:A45"/>
    <mergeCell ref="D48:F48"/>
    <mergeCell ref="L48:N48"/>
    <mergeCell ref="A50:A51"/>
    <mergeCell ref="A53:A54"/>
    <mergeCell ref="A56:A57"/>
    <mergeCell ref="A59:A60"/>
    <mergeCell ref="H48:J48"/>
    <mergeCell ref="A67:A68"/>
    <mergeCell ref="A70:A71"/>
    <mergeCell ref="A73:A74"/>
    <mergeCell ref="D95:F95"/>
    <mergeCell ref="L95:N95"/>
    <mergeCell ref="H95:J95"/>
    <mergeCell ref="D80:F80"/>
    <mergeCell ref="H80:J80"/>
    <mergeCell ref="L80:N80"/>
    <mergeCell ref="D65:F65"/>
    <mergeCell ref="H65:J65"/>
    <mergeCell ref="L65:N65"/>
  </mergeCells>
  <conditionalFormatting sqref="Y1:Y1048576">
    <cfRule type="cellIs" dxfId="7" priority="4" operator="lessThan">
      <formula>$AE$5</formula>
    </cfRule>
  </conditionalFormatting>
  <conditionalFormatting sqref="Z1:Z1048576 AA1 AA4:AA1048576">
    <cfRule type="cellIs" dxfId="5" priority="2" operator="lessThan">
      <formula>2.1</formula>
    </cfRule>
    <cfRule type="cellIs" dxfId="4" priority="3" operator="lessThan">
      <formula>2</formula>
    </cfRule>
  </conditionalFormatting>
  <conditionalFormatting sqref="AB1:AB1048576">
    <cfRule type="cellIs" dxfId="1" priority="1" operator="lessThan">
      <formula>2.1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TO3D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Siemion</dc:creator>
  <cp:lastModifiedBy>Agnieszka</cp:lastModifiedBy>
  <cp:lastPrinted>2014-02-12T11:21:33Z</cp:lastPrinted>
  <dcterms:created xsi:type="dcterms:W3CDTF">2012-10-02T10:48:10Z</dcterms:created>
  <dcterms:modified xsi:type="dcterms:W3CDTF">2014-06-18T11:44:54Z</dcterms:modified>
</cp:coreProperties>
</file>